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Summary" sheetId="2" state="visible" r:id="rId2"/>
    <sheet xmlns:r="http://schemas.openxmlformats.org/officeDocument/2006/relationships" name="EU AI Act" sheetId="3" state="visible" r:id="rId3"/>
    <sheet xmlns:r="http://schemas.openxmlformats.org/officeDocument/2006/relationships" name="US State Laws" sheetId="4" state="visible" r:id="rId4"/>
    <sheet xmlns:r="http://schemas.openxmlformats.org/officeDocument/2006/relationships" name="GDPR" sheetId="5" state="visible" r:id="rId5"/>
    <sheet xmlns:r="http://schemas.openxmlformats.org/officeDocument/2006/relationships" name="Frameworks" sheetId="6" state="visible" r:id="rId6"/>
    <sheet xmlns:r="http://schemas.openxmlformats.org/officeDocument/2006/relationships" name="Deadlines and Watch" sheetId="7" state="visible" r:id="rId7"/>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b val="1"/>
      <color rgb="00111827"/>
      <sz val="16"/>
    </font>
    <font>
      <color rgb="006B7280"/>
      <sz val="11"/>
    </font>
    <font>
      <color rgb="00111827"/>
      <sz val="11"/>
    </font>
    <font>
      <b val="1"/>
      <color rgb="00F60385"/>
      <sz val="12"/>
    </font>
    <font>
      <b val="1"/>
      <color rgb="00111827"/>
    </font>
    <font>
      <color rgb="006B7280"/>
    </font>
    <font>
      <b val="1"/>
      <color rgb="00FFFFFF"/>
      <sz val="14"/>
    </font>
    <font>
      <i val="1"/>
      <color rgb="006B7280"/>
      <sz val="10"/>
    </font>
    <font>
      <b val="1"/>
      <color rgb="00FFFFFF"/>
      <sz val="11"/>
    </font>
    <font>
      <b val="1"/>
      <color rgb="00111827"/>
      <sz val="11"/>
    </font>
    <font>
      <b val="1"/>
    </font>
    <font>
      <b val="1"/>
      <color rgb="00F60385"/>
      <sz val="13"/>
    </font>
  </fonts>
  <fills count="5">
    <fill>
      <patternFill/>
    </fill>
    <fill>
      <patternFill patternType="gray125"/>
    </fill>
    <fill>
      <patternFill patternType="solid">
        <fgColor rgb="0011021D"/>
      </patternFill>
    </fill>
    <fill>
      <patternFill patternType="solid">
        <fgColor rgb="00F3E8FF"/>
      </patternFill>
    </fill>
    <fill>
      <patternFill patternType="solid">
        <fgColor rgb="00E5E7EB"/>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25">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pivotButton="0" quotePrefix="0" xfId="0"/>
    <xf numFmtId="0" fontId="6" fillId="0" borderId="0" pivotButton="0" quotePrefix="0" xfId="0"/>
    <xf numFmtId="0" fontId="7" fillId="2" borderId="0" applyAlignment="1" pivotButton="0" quotePrefix="0" xfId="0">
      <alignment vertical="center" indent="1"/>
    </xf>
    <xf numFmtId="0" fontId="9" fillId="2" borderId="1" applyAlignment="1" pivotButton="0" quotePrefix="0" xfId="0">
      <alignment horizontal="left" vertical="center" wrapText="1"/>
    </xf>
    <xf numFmtId="0" fontId="9" fillId="2" borderId="1" applyAlignment="1" pivotButton="0" quotePrefix="0" xfId="0">
      <alignment horizontal="center" vertical="center" wrapText="1"/>
    </xf>
    <xf numFmtId="0" fontId="0" fillId="0" borderId="1" pivotButton="0" quotePrefix="0" xfId="0"/>
    <xf numFmtId="0" fontId="0" fillId="0" borderId="1" applyAlignment="1" pivotButton="0" quotePrefix="0" xfId="0">
      <alignment horizontal="center" vertical="center"/>
    </xf>
    <xf numFmtId="9" fontId="11" fillId="0" borderId="1" applyAlignment="1" pivotButton="0" quotePrefix="0" xfId="0">
      <alignment horizontal="center" vertical="center"/>
    </xf>
    <xf numFmtId="0" fontId="5" fillId="0" borderId="1" pivotButton="0" quotePrefix="0" xfId="0"/>
    <xf numFmtId="0" fontId="5" fillId="0" borderId="1" applyAlignment="1" pivotButton="0" quotePrefix="0" xfId="0">
      <alignment horizontal="center" vertical="center"/>
    </xf>
    <xf numFmtId="9" fontId="12" fillId="0" borderId="1" applyAlignment="1" pivotButton="0" quotePrefix="0" xfId="0">
      <alignment horizontal="center" vertical="center"/>
    </xf>
    <xf numFmtId="0" fontId="8" fillId="0" borderId="0" applyAlignment="1" pivotButton="0" quotePrefix="0" xfId="0">
      <alignment vertical="top" wrapText="1"/>
    </xf>
    <xf numFmtId="0" fontId="5" fillId="4" borderId="1" pivotButton="0" quotePrefix="0" xfId="0"/>
    <xf numFmtId="0" fontId="9" fillId="2" borderId="1" applyAlignment="1" pivotButton="0" quotePrefix="0" xfId="0">
      <alignment horizontal="center" vertical="center"/>
    </xf>
    <xf numFmtId="0" fontId="9" fillId="2" borderId="1" applyAlignment="1" pivotButton="0" quotePrefix="0" xfId="0">
      <alignment vertical="center"/>
    </xf>
    <xf numFmtId="0" fontId="10" fillId="3" borderId="0" applyAlignment="1" pivotButton="0" quotePrefix="0" xfId="0">
      <alignment vertical="center" wrapText="1" indent="1"/>
    </xf>
    <xf numFmtId="0" fontId="0" fillId="0" borderId="1" applyAlignment="1" pivotButton="0" quotePrefix="0" xfId="0">
      <alignment vertical="top" wrapText="1"/>
    </xf>
    <xf numFmtId="0" fontId="0" fillId="0" borderId="4" pivotButton="0" quotePrefix="0" xfId="0"/>
    <xf numFmtId="0" fontId="10" fillId="3" borderId="0" applyAlignment="1" pivotButton="0" quotePrefix="0" xfId="0">
      <alignment vertical="center" indent="1"/>
    </xf>
    <xf numFmtId="0" fontId="9" fillId="2" borderId="1" pivotButton="0" quotePrefix="0" xfId="0"/>
  </cellXfs>
  <cellStyles count="1">
    <cellStyle name="Normal" xfId="0" builtinId="0" hidden="0"/>
  </cellStyles>
  <dxfs count="4">
    <dxf>
      <font>
        <b val="1"/>
        <color rgb="0015803D"/>
      </font>
      <fill>
        <patternFill patternType="solid">
          <fgColor rgb="00DCFCE7"/>
        </patternFill>
      </fill>
    </dxf>
    <dxf>
      <font>
        <b val="1"/>
        <color rgb="00B45309"/>
      </font>
      <fill>
        <patternFill patternType="solid">
          <fgColor rgb="00FEF3C7"/>
        </patternFill>
      </fill>
    </dxf>
    <dxf>
      <font>
        <b val="1"/>
        <color rgb="00B91C1C"/>
      </font>
      <fill>
        <patternFill patternType="solid">
          <fgColor rgb="00FEE2E2"/>
        </patternFill>
      </fill>
    </dxf>
    <dxf>
      <font>
        <b val="1"/>
        <color rgb="00374151"/>
      </font>
      <fill>
        <patternFill patternType="solid">
          <fgColor rgb="00E5E7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C27"/>
  <sheetViews>
    <sheetView showGridLines="0" workbookViewId="0">
      <selection activeCell="A1" sqref="A1"/>
    </sheetView>
  </sheetViews>
  <sheetFormatPr baseColWidth="8" defaultRowHeight="15"/>
  <cols>
    <col width="4" customWidth="1" min="1" max="1"/>
    <col width="108" customWidth="1" min="2" max="2"/>
    <col width="30" customWidth="1" min="3" max="3"/>
  </cols>
  <sheetData>
    <row r="1">
      <c r="B1" s="1" t="inlineStr">
        <is>
          <t>AI Regulatory Compliance Tracker</t>
        </is>
      </c>
    </row>
    <row r="2">
      <c r="B2" s="2" t="inlineStr">
        <is>
          <t>Provided free by Aona AI (aona.ai). Version 2.0, last updated July 2026. Reflects the EU AI Act digital omnibus (adopted June 2026), Colorado SB 26-189, Texas TRAIGA, Illinois HB 3773, and California SB 53 and SB 942.</t>
        </is>
      </c>
    </row>
    <row r="3">
      <c r="B3" s="3" t="inlineStr"/>
    </row>
    <row r="4">
      <c r="B4" s="4" t="inlineStr">
        <is>
          <t>Purpose</t>
        </is>
      </c>
    </row>
    <row r="5">
      <c r="B5" s="3" t="inlineStr">
        <is>
          <t>Monitor and manage compliance across multiple AI regulatory frameworks simultaneously: the EU AI Act, US state and city AI laws, GDPR, NIST AI RMF and ISO/IEC 42001. One unified view of compliance status, gaps and remediation efforts.</t>
        </is>
      </c>
    </row>
    <row r="6">
      <c r="B6" s="3" t="inlineStr"/>
    </row>
    <row r="7">
      <c r="B7" s="4" t="inlineStr">
        <is>
          <t>How to use this workbook</t>
        </is>
      </c>
    </row>
    <row r="8">
      <c r="B8" s="3" t="inlineStr">
        <is>
          <t>1. Fill in the organisation overview below, then work through each regulation sheet.</t>
        </is>
      </c>
    </row>
    <row r="9">
      <c r="B9" s="3" t="inlineStr">
        <is>
          <t>2. For every requirement, set the Status dropdown (Not started / In progress / Compliant / Not applicable), link evidence, and assign an owner.</t>
        </is>
      </c>
    </row>
    <row r="10">
      <c r="B10" s="3" t="inlineStr">
        <is>
          <t>3. Complete the US State Laws sections only where your organisation develops or deploys AI affecting residents of that jurisdiction; mark the rest Not applicable.</t>
        </is>
      </c>
    </row>
    <row r="11">
      <c r="B11" s="3" t="inlineStr">
        <is>
          <t>4. The Summary sheet calculates per-regulation counts and completion percentages automatically. Not applicable rows are excluded from the completion denominator.</t>
        </is>
      </c>
    </row>
    <row r="12">
      <c r="B12" s="3" t="inlineStr">
        <is>
          <t>5. Check the Deadlines and Watch sheet quarterly. AI regulation is moving fast: verify dates before relying on them.</t>
        </is>
      </c>
    </row>
    <row r="13">
      <c r="B13" s="3" t="inlineStr">
        <is>
          <t>6. Keep your AI system register in the companion AI System Inventory workbook (ai-system-inventory.xlsx) and reference system IDs here.</t>
        </is>
      </c>
    </row>
    <row r="14">
      <c r="B14" s="3" t="inlineStr"/>
    </row>
    <row r="15">
      <c r="B15" s="4" t="inlineStr">
        <is>
          <t>EU AI Act timeline (post digital omnibus, June 2026)</t>
        </is>
      </c>
    </row>
    <row r="16">
      <c r="B16" s="3" t="inlineStr">
        <is>
          <t>Prohibitions (Art. 5) have applied since 2 February 2025 and GPAI obligations (Art. 53-55) since 2 August 2025. Transparency obligations (Art. 50) still apply from 2 August 2026 and were not deferred. High-risk obligations for stand-alone Annex III systems now apply from 2 December 2027, and for AI embedded in Annex I regulated products from 2 August 2028.</t>
        </is>
      </c>
    </row>
    <row r="17">
      <c r="B17" s="3" t="inlineStr"/>
    </row>
    <row r="18">
      <c r="B18" s="4" t="inlineStr">
        <is>
          <t>Organisation overview</t>
        </is>
      </c>
    </row>
    <row r="19">
      <c r="B19" s="5" t="inlineStr">
        <is>
          <t>Organisation</t>
        </is>
      </c>
      <c r="C19" s="6" t="inlineStr">
        <is>
          <t>[NAME]</t>
        </is>
      </c>
    </row>
    <row r="20">
      <c r="B20" s="5" t="inlineStr">
        <is>
          <t>Industry</t>
        </is>
      </c>
      <c r="C20" s="6" t="inlineStr">
        <is>
          <t>[INDUSTRY]</t>
        </is>
      </c>
    </row>
    <row r="21">
      <c r="B21" s="5" t="inlineStr">
        <is>
          <t>Jurisdictions</t>
        </is>
      </c>
      <c r="C21" s="6" t="inlineStr">
        <is>
          <t>[LIST]</t>
        </is>
      </c>
    </row>
    <row r="22">
      <c r="B22" s="5" t="inlineStr">
        <is>
          <t>Number of AI systems</t>
        </is>
      </c>
      <c r="C22" s="6" t="inlineStr">
        <is>
          <t>[COUNT]</t>
        </is>
      </c>
    </row>
    <row r="23">
      <c r="B23" s="5" t="inlineStr">
        <is>
          <t>Compliance lead</t>
        </is>
      </c>
      <c r="C23" s="6" t="inlineStr">
        <is>
          <t>[NAME]</t>
        </is>
      </c>
    </row>
    <row r="24">
      <c r="B24" s="5" t="inlineStr">
        <is>
          <t>Last updated</t>
        </is>
      </c>
      <c r="C24" s="6" t="inlineStr">
        <is>
          <t>[DATE]</t>
        </is>
      </c>
    </row>
    <row r="25">
      <c r="B25" s="5" t="inlineStr">
        <is>
          <t>Next review</t>
        </is>
      </c>
      <c r="C25" s="6" t="inlineStr">
        <is>
          <t>[DATE]</t>
        </is>
      </c>
    </row>
    <row r="26">
      <c r="B26" s="3" t="inlineStr"/>
    </row>
    <row r="27">
      <c r="B27" s="3" t="inlineStr">
        <is>
          <t>This workbook mirrors the AI Regulatory Compliance Tracker template at aona.ai/resources/templates/. Adapt it to your organisation's specific regulatory obligations, jurisdictions and AI portfolio.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1:H38"/>
  <sheetViews>
    <sheetView showGridLines="0" workbookViewId="0">
      <selection activeCell="A1" sqref="A1"/>
    </sheetView>
  </sheetViews>
  <sheetFormatPr baseColWidth="8" defaultRowHeight="15"/>
  <cols>
    <col width="4" customWidth="1" min="1" max="1"/>
    <col width="34" customWidth="1" min="2" max="2"/>
    <col width="12" customWidth="1" min="3" max="3"/>
    <col width="12" customWidth="1" min="4" max="4"/>
    <col width="12" customWidth="1" min="5" max="5"/>
    <col width="12" customWidth="1" min="6" max="6"/>
    <col width="14" customWidth="1" min="7" max="7"/>
    <col width="14" customWidth="1" min="8" max="8"/>
  </cols>
  <sheetData>
    <row r="1" ht="28" customHeight="1">
      <c r="B1" s="7" t="inlineStr">
        <is>
          <t>Compliance Dashboard</t>
        </is>
      </c>
    </row>
    <row r="3" ht="30" customHeight="1">
      <c r="B3" s="8" t="inlineStr">
        <is>
          <t>Regulation / framework</t>
        </is>
      </c>
      <c r="C3" s="9" t="inlineStr">
        <is>
          <t>Requirements</t>
        </is>
      </c>
      <c r="D3" s="9" t="inlineStr">
        <is>
          <t>Compliant</t>
        </is>
      </c>
      <c r="E3" s="9" t="inlineStr">
        <is>
          <t>In progress</t>
        </is>
      </c>
      <c r="F3" s="9" t="inlineStr">
        <is>
          <t>Not started</t>
        </is>
      </c>
      <c r="G3" s="9" t="inlineStr">
        <is>
          <t>Not applicable</t>
        </is>
      </c>
      <c r="H3" s="9" t="inlineStr">
        <is>
          <t>Completion</t>
        </is>
      </c>
    </row>
    <row r="4">
      <c r="B4" s="10" t="inlineStr">
        <is>
          <t>EU AI Act</t>
        </is>
      </c>
      <c r="C4" s="11" t="n">
        <v>21</v>
      </c>
      <c r="D4" s="11">
        <f>COUNTIF('EU AI Act'!$D$6:$D$9,"Compliant")+COUNTIF('EU AI Act'!$D$13:$D$23,"Compliant")+COUNTIF('EU AI Act'!$D$26:$D$31,"Compliant")</f>
        <v/>
      </c>
      <c r="E4" s="11">
        <f>COUNTIF('EU AI Act'!$D$6:$D$9,"In progress")+COUNTIF('EU AI Act'!$D$13:$D$23,"In progress")+COUNTIF('EU AI Act'!$D$26:$D$31,"In progress")</f>
        <v/>
      </c>
      <c r="F4" s="11">
        <f>COUNTIF('EU AI Act'!$D$6:$D$9,"Not started")+COUNTIF('EU AI Act'!$D$13:$D$23,"Not started")+COUNTIF('EU AI Act'!$D$26:$D$31,"Not started")</f>
        <v/>
      </c>
      <c r="G4" s="11">
        <f>COUNTIF('EU AI Act'!$D$6:$D$9,"Not applicable")+COUNTIF('EU AI Act'!$D$13:$D$23,"Not applicable")+COUNTIF('EU AI Act'!$D$26:$D$31,"Not applicable")</f>
        <v/>
      </c>
      <c r="H4" s="12">
        <f>IFERROR(D4/(C4-G4),"")</f>
        <v/>
      </c>
    </row>
    <row r="5">
      <c r="B5" s="10" t="inlineStr">
        <is>
          <t>Texas TRAIGA</t>
        </is>
      </c>
      <c r="C5" s="11" t="n">
        <v>6</v>
      </c>
      <c r="D5" s="11">
        <f>COUNTIF('US State Laws'!$D$7:$D$12,"Compliant")</f>
        <v/>
      </c>
      <c r="E5" s="11">
        <f>COUNTIF('US State Laws'!$D$7:$D$12,"In progress")</f>
        <v/>
      </c>
      <c r="F5" s="11">
        <f>COUNTIF('US State Laws'!$D$7:$D$12,"Not started")</f>
        <v/>
      </c>
      <c r="G5" s="11">
        <f>COUNTIF('US State Laws'!$D$7:$D$12,"Not applicable")</f>
        <v/>
      </c>
      <c r="H5" s="12">
        <f>IFERROR(D5/(C5-G5),"")</f>
        <v/>
      </c>
    </row>
    <row r="6">
      <c r="B6" s="10" t="inlineStr">
        <is>
          <t>Illinois HB 3773</t>
        </is>
      </c>
      <c r="C6" s="11" t="n">
        <v>4</v>
      </c>
      <c r="D6" s="11">
        <f>COUNTIF('US State Laws'!$D$16:$D$19,"Compliant")</f>
        <v/>
      </c>
      <c r="E6" s="11">
        <f>COUNTIF('US State Laws'!$D$16:$D$19,"In progress")</f>
        <v/>
      </c>
      <c r="F6" s="11">
        <f>COUNTIF('US State Laws'!$D$16:$D$19,"Not started")</f>
        <v/>
      </c>
      <c r="G6" s="11">
        <f>COUNTIF('US State Laws'!$D$16:$D$19,"Not applicable")</f>
        <v/>
      </c>
      <c r="H6" s="12">
        <f>IFERROR(D6/(C6-G6),"")</f>
        <v/>
      </c>
    </row>
    <row r="7">
      <c r="B7" s="10" t="inlineStr">
        <is>
          <t>Colorado SB 26-189</t>
        </is>
      </c>
      <c r="C7" s="11" t="n">
        <v>5</v>
      </c>
      <c r="D7" s="11">
        <f>COUNTIF('US State Laws'!$D$23:$D$27,"Compliant")</f>
        <v/>
      </c>
      <c r="E7" s="11">
        <f>COUNTIF('US State Laws'!$D$23:$D$27,"In progress")</f>
        <v/>
      </c>
      <c r="F7" s="11">
        <f>COUNTIF('US State Laws'!$D$23:$D$27,"Not started")</f>
        <v/>
      </c>
      <c r="G7" s="11">
        <f>COUNTIF('US State Laws'!$D$23:$D$27,"Not applicable")</f>
        <v/>
      </c>
      <c r="H7" s="12">
        <f>IFERROR(D7/(C7-G7),"")</f>
        <v/>
      </c>
    </row>
    <row r="8">
      <c r="B8" s="10" t="inlineStr">
        <is>
          <t>California SB 53 / SB 942</t>
        </is>
      </c>
      <c r="C8" s="11" t="n">
        <v>5</v>
      </c>
      <c r="D8" s="11">
        <f>COUNTIF('US State Laws'!$D$31:$D$35,"Compliant")</f>
        <v/>
      </c>
      <c r="E8" s="11">
        <f>COUNTIF('US State Laws'!$D$31:$D$35,"In progress")</f>
        <v/>
      </c>
      <c r="F8" s="11">
        <f>COUNTIF('US State Laws'!$D$31:$D$35,"Not started")</f>
        <v/>
      </c>
      <c r="G8" s="11">
        <f>COUNTIF('US State Laws'!$D$31:$D$35,"Not applicable")</f>
        <v/>
      </c>
      <c r="H8" s="12">
        <f>IFERROR(D8/(C8-G8),"")</f>
        <v/>
      </c>
    </row>
    <row r="9">
      <c r="B9" s="10" t="inlineStr">
        <is>
          <t>Utah AI Policy Act</t>
        </is>
      </c>
      <c r="C9" s="11" t="n">
        <v>3</v>
      </c>
      <c r="D9" s="11">
        <f>COUNTIF('US State Laws'!$D$39:$D$41,"Compliant")</f>
        <v/>
      </c>
      <c r="E9" s="11">
        <f>COUNTIF('US State Laws'!$D$39:$D$41,"In progress")</f>
        <v/>
      </c>
      <c r="F9" s="11">
        <f>COUNTIF('US State Laws'!$D$39:$D$41,"Not started")</f>
        <v/>
      </c>
      <c r="G9" s="11">
        <f>COUNTIF('US State Laws'!$D$39:$D$41,"Not applicable")</f>
        <v/>
      </c>
      <c r="H9" s="12">
        <f>IFERROR(D9/(C9-G9),"")</f>
        <v/>
      </c>
    </row>
    <row r="10">
      <c r="B10" s="10" t="inlineStr">
        <is>
          <t>NYC Local Law 144</t>
        </is>
      </c>
      <c r="C10" s="11" t="n">
        <v>3</v>
      </c>
      <c r="D10" s="11">
        <f>COUNTIF('US State Laws'!$D$45:$D$47,"Compliant")</f>
        <v/>
      </c>
      <c r="E10" s="11">
        <f>COUNTIF('US State Laws'!$D$45:$D$47,"In progress")</f>
        <v/>
      </c>
      <c r="F10" s="11">
        <f>COUNTIF('US State Laws'!$D$45:$D$47,"Not started")</f>
        <v/>
      </c>
      <c r="G10" s="11">
        <f>COUNTIF('US State Laws'!$D$45:$D$47,"Not applicable")</f>
        <v/>
      </c>
      <c r="H10" s="12">
        <f>IFERROR(D10/(C10-G10),"")</f>
        <v/>
      </c>
    </row>
    <row r="11">
      <c r="B11" s="10" t="inlineStr">
        <is>
          <t>GDPR (AI provisions)</t>
        </is>
      </c>
      <c r="C11" s="11" t="n">
        <v>8</v>
      </c>
      <c r="D11" s="11">
        <f>COUNTIF('GDPR'!$D$5:$D$12,"Compliant")</f>
        <v/>
      </c>
      <c r="E11" s="11">
        <f>COUNTIF('GDPR'!$D$5:$D$12,"In progress")</f>
        <v/>
      </c>
      <c r="F11" s="11">
        <f>COUNTIF('GDPR'!$D$5:$D$12,"Not started")</f>
        <v/>
      </c>
      <c r="G11" s="11">
        <f>COUNTIF('GDPR'!$D$5:$D$12,"Not applicable")</f>
        <v/>
      </c>
      <c r="H11" s="12">
        <f>IFERROR(D11/(C11-G11),"")</f>
        <v/>
      </c>
    </row>
    <row r="12">
      <c r="B12" s="10" t="inlineStr">
        <is>
          <t>NIST AI RMF</t>
        </is>
      </c>
      <c r="C12" s="11" t="n">
        <v>19</v>
      </c>
      <c r="D12" s="11">
        <f>COUNTIF('Frameworks'!$D$6:$D$11,"Compliant")+COUNTIF('Frameworks'!$D$14:$D$18,"Compliant")+COUNTIF('Frameworks'!$D$21:$D$24,"Compliant")+COUNTIF('Frameworks'!$D$27:$D$30,"Compliant")</f>
        <v/>
      </c>
      <c r="E12" s="11">
        <f>COUNTIF('Frameworks'!$D$6:$D$11,"In progress")+COUNTIF('Frameworks'!$D$14:$D$18,"In progress")+COUNTIF('Frameworks'!$D$21:$D$24,"In progress")+COUNTIF('Frameworks'!$D$27:$D$30,"In progress")</f>
        <v/>
      </c>
      <c r="F12" s="11">
        <f>COUNTIF('Frameworks'!$D$6:$D$11,"Not started")+COUNTIF('Frameworks'!$D$14:$D$18,"Not started")+COUNTIF('Frameworks'!$D$21:$D$24,"Not started")+COUNTIF('Frameworks'!$D$27:$D$30,"Not started")</f>
        <v/>
      </c>
      <c r="G12" s="11">
        <f>COUNTIF('Frameworks'!$D$6:$D$11,"Not applicable")+COUNTIF('Frameworks'!$D$14:$D$18,"Not applicable")+COUNTIF('Frameworks'!$D$21:$D$24,"Not applicable")+COUNTIF('Frameworks'!$D$27:$D$30,"Not applicable")</f>
        <v/>
      </c>
      <c r="H12" s="12">
        <f>IFERROR(D12/(C12-G12),"")</f>
        <v/>
      </c>
    </row>
    <row r="13">
      <c r="B13" s="10" t="inlineStr">
        <is>
          <t>ISO/IEC 42001</t>
        </is>
      </c>
      <c r="C13" s="11" t="n">
        <v>16</v>
      </c>
      <c r="D13" s="11">
        <f>COUNTIF('Frameworks'!$D$33:$D$39,"Compliant")+COUNTIF('Frameworks'!$D$42:$D$50,"Compliant")</f>
        <v/>
      </c>
      <c r="E13" s="11">
        <f>COUNTIF('Frameworks'!$D$33:$D$39,"In progress")+COUNTIF('Frameworks'!$D$42:$D$50,"In progress")</f>
        <v/>
      </c>
      <c r="F13" s="11">
        <f>COUNTIF('Frameworks'!$D$33:$D$39,"Not started")+COUNTIF('Frameworks'!$D$42:$D$50,"Not started")</f>
        <v/>
      </c>
      <c r="G13" s="11">
        <f>COUNTIF('Frameworks'!$D$33:$D$39,"Not applicable")+COUNTIF('Frameworks'!$D$42:$D$50,"Not applicable")</f>
        <v/>
      </c>
      <c r="H13" s="12">
        <f>IFERROR(D13/(C13-G13),"")</f>
        <v/>
      </c>
    </row>
    <row r="14">
      <c r="B14" s="13" t="inlineStr">
        <is>
          <t>OVERALL</t>
        </is>
      </c>
      <c r="C14" s="14">
        <f>SUM(C4:C13)</f>
        <v/>
      </c>
      <c r="D14" s="14">
        <f>SUM(D4:D13)</f>
        <v/>
      </c>
      <c r="E14" s="14">
        <f>SUM(E4:E13)</f>
        <v/>
      </c>
      <c r="F14" s="14">
        <f>SUM(F4:F13)</f>
        <v/>
      </c>
      <c r="G14" s="14">
        <f>SUM(G4:G13)</f>
        <v/>
      </c>
      <c r="H14" s="15">
        <f>IFERROR(D14/(C14-G14),"")</f>
        <v/>
      </c>
    </row>
    <row r="15">
      <c r="B15" s="16" t="inlineStr">
        <is>
          <t>Completion = Compliant / (Requirements - Not applicable). Unrated rows count as not yet compliant, so the percentage stays honest while you work through the tracker.</t>
        </is>
      </c>
    </row>
    <row r="17">
      <c r="B17" s="5" t="inlineStr">
        <is>
          <t>Compliance trend (fill quarterly)</t>
        </is>
      </c>
    </row>
    <row r="18">
      <c r="B18" s="17" t="inlineStr">
        <is>
          <t>Period</t>
        </is>
      </c>
      <c r="C18" s="17" t="inlineStr">
        <is>
          <t>EU AI Act</t>
        </is>
      </c>
      <c r="D18" s="17" t="inlineStr">
        <is>
          <t>US state laws</t>
        </is>
      </c>
      <c r="E18" s="17" t="inlineStr">
        <is>
          <t>GDPR</t>
        </is>
      </c>
      <c r="F18" s="17" t="inlineStr">
        <is>
          <t>NIST RMF</t>
        </is>
      </c>
      <c r="G18" s="17" t="inlineStr">
        <is>
          <t>ISO 42001</t>
        </is>
      </c>
      <c r="H18" s="17" t="inlineStr">
        <is>
          <t>Overall</t>
        </is>
      </c>
    </row>
    <row r="19">
      <c r="B19" s="10" t="inlineStr">
        <is>
          <t>[Q1 YYYY]</t>
        </is>
      </c>
      <c r="C19" s="10" t="n"/>
      <c r="D19" s="10" t="n"/>
      <c r="E19" s="10" t="n"/>
      <c r="F19" s="10" t="n"/>
      <c r="G19" s="10" t="n"/>
      <c r="H19" s="10" t="n"/>
    </row>
    <row r="20">
      <c r="B20" s="10" t="inlineStr">
        <is>
          <t>[Q2 YYYY]</t>
        </is>
      </c>
      <c r="C20" s="10" t="n"/>
      <c r="D20" s="10" t="n"/>
      <c r="E20" s="10" t="n"/>
      <c r="F20" s="10" t="n"/>
      <c r="G20" s="10" t="n"/>
      <c r="H20" s="10" t="n"/>
    </row>
    <row r="21">
      <c r="B21" s="10" t="inlineStr">
        <is>
          <t>[Q3 YYYY]</t>
        </is>
      </c>
      <c r="C21" s="10" t="n"/>
      <c r="D21" s="10" t="n"/>
      <c r="E21" s="10" t="n"/>
      <c r="F21" s="10" t="n"/>
      <c r="G21" s="10" t="n"/>
      <c r="H21" s="10" t="n"/>
    </row>
    <row r="22">
      <c r="B22" s="10" t="inlineStr">
        <is>
          <t>[Q4 YYYY]</t>
        </is>
      </c>
      <c r="C22" s="10" t="n"/>
      <c r="D22" s="10" t="n"/>
      <c r="E22" s="10" t="n"/>
      <c r="F22" s="10" t="n"/>
      <c r="G22" s="10" t="n"/>
      <c r="H22" s="10" t="n"/>
    </row>
    <row r="24">
      <c r="B24" s="5" t="inlineStr">
        <is>
          <t>Critical gaps</t>
        </is>
      </c>
    </row>
    <row r="25">
      <c r="B25" s="17" t="inlineStr">
        <is>
          <t>#</t>
        </is>
      </c>
      <c r="C25" s="17" t="inlineStr">
        <is>
          <t>Framework</t>
        </is>
      </c>
      <c r="D25" s="17" t="inlineStr">
        <is>
          <t>Requirement</t>
        </is>
      </c>
      <c r="E25" s="17" t="inlineStr">
        <is>
          <t>Gap description</t>
        </is>
      </c>
      <c r="F25" s="17" t="inlineStr">
        <is>
          <t>Risk level</t>
        </is>
      </c>
      <c r="G25" s="17" t="inlineStr">
        <is>
          <t>Remediation / owner</t>
        </is>
      </c>
      <c r="H25" s="17" t="inlineStr">
        <is>
          <t>Due date</t>
        </is>
      </c>
    </row>
    <row r="26">
      <c r="B26" s="10" t="n">
        <v>1</v>
      </c>
      <c r="C26" s="10" t="n"/>
      <c r="D26" s="10" t="n"/>
      <c r="E26" s="10" t="n"/>
      <c r="F26" s="10" t="inlineStr">
        <is>
          <t>Critical</t>
        </is>
      </c>
      <c r="G26" s="10" t="n"/>
      <c r="H26" s="10" t="n"/>
    </row>
    <row r="27">
      <c r="B27" s="10" t="n">
        <v>2</v>
      </c>
      <c r="C27" s="10" t="n"/>
      <c r="D27" s="10" t="n"/>
      <c r="E27" s="10" t="n"/>
      <c r="F27" s="10" t="inlineStr">
        <is>
          <t>High</t>
        </is>
      </c>
      <c r="G27" s="10" t="n"/>
      <c r="H27" s="10" t="n"/>
    </row>
    <row r="28">
      <c r="B28" s="10" t="n">
        <v>3</v>
      </c>
      <c r="C28" s="10" t="n"/>
      <c r="D28" s="10" t="n"/>
      <c r="E28" s="10" t="n"/>
      <c r="F28" s="10" t="inlineStr">
        <is>
          <t>High</t>
        </is>
      </c>
      <c r="G28" s="10" t="n"/>
      <c r="H28" s="10" t="n"/>
    </row>
    <row r="30">
      <c r="B30" s="5" t="inlineStr">
        <is>
          <t>Review and approval</t>
        </is>
      </c>
    </row>
    <row r="31">
      <c r="B31" s="17" t="inlineStr">
        <is>
          <t>Role</t>
        </is>
      </c>
      <c r="C31" s="17" t="inlineStr">
        <is>
          <t>Name</t>
        </is>
      </c>
      <c r="D31" s="17" t="inlineStr">
        <is>
          <t>Signature</t>
        </is>
      </c>
      <c r="E31" s="17" t="inlineStr">
        <is>
          <t>Date</t>
        </is>
      </c>
    </row>
    <row r="32">
      <c r="B32" s="10" t="inlineStr">
        <is>
          <t>Compliance Lead</t>
        </is>
      </c>
      <c r="C32" s="10" t="n"/>
      <c r="D32" s="10" t="n"/>
      <c r="E32" s="10" t="n"/>
    </row>
    <row r="33">
      <c r="B33" s="10" t="inlineStr">
        <is>
          <t>Legal Counsel</t>
        </is>
      </c>
      <c r="C33" s="10" t="n"/>
      <c r="D33" s="10" t="n"/>
      <c r="E33" s="10" t="n"/>
    </row>
    <row r="34">
      <c r="B34" s="10" t="inlineStr">
        <is>
          <t>CISO</t>
        </is>
      </c>
      <c r="C34" s="10" t="n"/>
      <c r="D34" s="10" t="n"/>
      <c r="E34" s="10" t="n"/>
    </row>
    <row r="35">
      <c r="B35" s="10" t="inlineStr">
        <is>
          <t>AI Governance Lead</t>
        </is>
      </c>
      <c r="C35" s="10" t="n"/>
      <c r="D35" s="10" t="n"/>
      <c r="E35" s="10" t="n"/>
    </row>
    <row r="36">
      <c r="B36" s="10" t="inlineStr">
        <is>
          <t>DPO</t>
        </is>
      </c>
      <c r="C36" s="10" t="n"/>
      <c r="D36" s="10" t="n"/>
      <c r="E36" s="10" t="n"/>
    </row>
    <row r="38">
      <c r="B38" s="16" t="inlineStr">
        <is>
          <t>Provided free by Aona AI (aona.ai). Version 2.0, July 2026. Aona discovers every AI tool in use across your organisation, monitors what data flows into them, and keeps your AI inventory audit-ready.</t>
        </is>
      </c>
    </row>
  </sheetData>
  <mergeCells count="3">
    <mergeCell ref="B1:H1"/>
    <mergeCell ref="B38:H38"/>
    <mergeCell ref="B15:H1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39"/>
  <sheetViews>
    <sheetView showGridLines="0" workbookViewId="0">
      <pane ySplit="4" topLeftCell="A5" activePane="bottomLeft" state="frozen"/>
      <selection pane="bottomLeft" activeCell="A1" sqref="A1"/>
    </sheetView>
  </sheetViews>
  <sheetFormatPr baseColWidth="8" defaultRowHeight="15"/>
  <cols>
    <col width="10" customWidth="1" min="1" max="1"/>
    <col width="58" customWidth="1" min="2" max="2"/>
    <col width="30" customWidth="1" min="3" max="3"/>
    <col width="14" customWidth="1" min="4" max="4"/>
    <col width="26" customWidth="1" min="5" max="5"/>
    <col width="16" customWidth="1" min="6" max="6"/>
    <col width="22" customWidth="1" min="7" max="7"/>
  </cols>
  <sheetData>
    <row r="1" ht="28" customHeight="1">
      <c r="A1" s="7" t="inlineStr">
        <is>
          <t>EU AI Act Compliance</t>
        </is>
      </c>
    </row>
    <row r="2" ht="30" customHeight="1">
      <c r="A2" s="16" t="inlineStr">
        <is>
          <t>Timeline (post digital omnibus, June 2026): prohibitions in force since 2 Feb 2025; GPAI since 2 Aug 2025; transparency (Art. 50) from 2 Aug 2026, not deferred; high-risk from 2 Dec 2027 (Annex III) and 2 Aug 2028 (Annex I embedded).</t>
        </is>
      </c>
    </row>
    <row r="4">
      <c r="A4" s="18" t="inlineStr">
        <is>
          <t>Ref</t>
        </is>
      </c>
      <c r="B4" s="19" t="inlineStr">
        <is>
          <t>Requirement</t>
        </is>
      </c>
      <c r="C4" s="19" t="inlineStr">
        <is>
          <t>Applies to</t>
        </is>
      </c>
      <c r="D4" s="18" t="inlineStr">
        <is>
          <t>Status</t>
        </is>
      </c>
      <c r="E4" s="19" t="inlineStr">
        <is>
          <t>Evidence</t>
        </is>
      </c>
      <c r="F4" s="19" t="inlineStr">
        <is>
          <t>Owner</t>
        </is>
      </c>
      <c r="G4" s="19" t="inlineStr">
        <is>
          <t>Deadline</t>
        </is>
      </c>
    </row>
    <row r="5" ht="22" customHeight="1">
      <c r="A5" s="20" t="inlineStr">
        <is>
          <t>Prohibited practices and transparency obligations</t>
        </is>
      </c>
    </row>
    <row r="6">
      <c r="A6" s="11" t="inlineStr">
        <is>
          <t>Art. 5</t>
        </is>
      </c>
      <c r="B6" s="21" t="inlineStr">
        <is>
          <t>No prohibited AI practices (social scoring, manipulation, untargeted facial scraping)</t>
        </is>
      </c>
      <c r="C6" s="21" t="inlineStr">
        <is>
          <t>All AI systems</t>
        </is>
      </c>
      <c r="D6" s="11" t="n"/>
      <c r="E6" s="21" t="n"/>
      <c r="F6" s="21" t="n"/>
      <c r="G6" s="21" t="inlineStr">
        <is>
          <t>In force since 2 Feb 2025</t>
        </is>
      </c>
    </row>
    <row r="7">
      <c r="A7" s="11" t="inlineStr">
        <is>
          <t>Art. 5</t>
        </is>
      </c>
      <c r="B7" s="21" t="inlineStr">
        <is>
          <t>No AI-generated non-consensual intimate imagery or CSAM (added by omnibus)</t>
        </is>
      </c>
      <c r="C7" s="21" t="inlineStr">
        <is>
          <t>All AI systems</t>
        </is>
      </c>
      <c r="D7" s="11" t="n"/>
      <c r="E7" s="21" t="n"/>
      <c r="F7" s="21" t="n"/>
      <c r="G7" s="21" t="inlineStr">
        <is>
          <t>On omnibus entry into force</t>
        </is>
      </c>
    </row>
    <row r="8">
      <c r="A8" s="11" t="inlineStr">
        <is>
          <t>Art. 50</t>
        </is>
      </c>
      <c r="B8" s="21" t="inlineStr">
        <is>
          <t>Disclose AI interaction to users (chatbots)</t>
        </is>
      </c>
      <c r="C8" s="21" t="inlineStr">
        <is>
          <t>Interactive AI</t>
        </is>
      </c>
      <c r="D8" s="11" t="n"/>
      <c r="E8" s="21" t="n"/>
      <c r="F8" s="21" t="n"/>
      <c r="G8" s="21" t="inlineStr">
        <is>
          <t>2 Aug 2026</t>
        </is>
      </c>
    </row>
    <row r="9">
      <c r="A9" s="11" t="inlineStr">
        <is>
          <t>Art. 50</t>
        </is>
      </c>
      <c r="B9" s="21" t="inlineStr">
        <is>
          <t>Label deepfakes and AI-generated content</t>
        </is>
      </c>
      <c r="C9" s="21" t="inlineStr">
        <is>
          <t>Generative AI</t>
        </is>
      </c>
      <c r="D9" s="11" t="n"/>
      <c r="E9" s="21" t="n"/>
      <c r="F9" s="21" t="n"/>
      <c r="G9" s="21" t="inlineStr">
        <is>
          <t>2 Aug 2026</t>
        </is>
      </c>
    </row>
    <row r="11" ht="22" customHeight="1">
      <c r="A11" s="20" t="inlineStr">
        <is>
          <t>High-risk AI system requirements (Articles 6-51)</t>
        </is>
      </c>
    </row>
    <row r="12" ht="28" customHeight="1">
      <c r="A12" s="16" t="inlineStr">
        <is>
          <t>Applies from 2 Dec 2027 for stand-alone Annex III systems and 2 Aug 2028 for AI embedded in Annex I products. Start evidence collection now: conformity assessment lead times are long.</t>
        </is>
      </c>
    </row>
    <row r="13">
      <c r="A13" s="11" t="inlineStr">
        <is>
          <t>Art. 9</t>
        </is>
      </c>
      <c r="B13" s="21" t="inlineStr">
        <is>
          <t>Risk management system</t>
        </is>
      </c>
      <c r="C13" s="21" t="inlineStr">
        <is>
          <t>High-risk AI systems</t>
        </is>
      </c>
      <c r="D13" s="11" t="n"/>
      <c r="E13" s="21" t="n"/>
      <c r="F13" s="21" t="n"/>
      <c r="G13" s="21" t="inlineStr">
        <is>
          <t>2 Dec 2027 (Annex III) / 2 Aug 2028 (Annex I)</t>
        </is>
      </c>
    </row>
    <row r="14">
      <c r="A14" s="11" t="inlineStr">
        <is>
          <t>Art. 10</t>
        </is>
      </c>
      <c r="B14" s="21" t="inlineStr">
        <is>
          <t>Data governance</t>
        </is>
      </c>
      <c r="C14" s="21" t="inlineStr">
        <is>
          <t>High-risk AI systems</t>
        </is>
      </c>
      <c r="D14" s="11" t="n"/>
      <c r="E14" s="21" t="n"/>
      <c r="F14" s="21" t="n"/>
      <c r="G14" s="21" t="inlineStr">
        <is>
          <t>2 Dec 2027 (Annex III) / 2 Aug 2028 (Annex I)</t>
        </is>
      </c>
    </row>
    <row r="15">
      <c r="A15" s="11" t="inlineStr">
        <is>
          <t>Art. 11</t>
        </is>
      </c>
      <c r="B15" s="21" t="inlineStr">
        <is>
          <t>Technical documentation</t>
        </is>
      </c>
      <c r="C15" s="21" t="inlineStr">
        <is>
          <t>High-risk AI systems</t>
        </is>
      </c>
      <c r="D15" s="11" t="n"/>
      <c r="E15" s="21" t="n"/>
      <c r="F15" s="21" t="n"/>
      <c r="G15" s="21" t="inlineStr">
        <is>
          <t>2 Dec 2027 (Annex III) / 2 Aug 2028 (Annex I)</t>
        </is>
      </c>
    </row>
    <row r="16">
      <c r="A16" s="11" t="inlineStr">
        <is>
          <t>Art. 12</t>
        </is>
      </c>
      <c r="B16" s="21" t="inlineStr">
        <is>
          <t>Record-keeping</t>
        </is>
      </c>
      <c r="C16" s="21" t="inlineStr">
        <is>
          <t>High-risk AI systems</t>
        </is>
      </c>
      <c r="D16" s="11" t="n"/>
      <c r="E16" s="21" t="n"/>
      <c r="F16" s="21" t="n"/>
      <c r="G16" s="21" t="inlineStr">
        <is>
          <t>2 Dec 2027 (Annex III) / 2 Aug 2028 (Annex I)</t>
        </is>
      </c>
    </row>
    <row r="17">
      <c r="A17" s="11" t="inlineStr">
        <is>
          <t>Art. 13</t>
        </is>
      </c>
      <c r="B17" s="21" t="inlineStr">
        <is>
          <t>Transparency and information to deployers</t>
        </is>
      </c>
      <c r="C17" s="21" t="inlineStr">
        <is>
          <t>High-risk AI systems</t>
        </is>
      </c>
      <c r="D17" s="11" t="n"/>
      <c r="E17" s="21" t="n"/>
      <c r="F17" s="21" t="n"/>
      <c r="G17" s="21" t="inlineStr">
        <is>
          <t>2 Dec 2027 (Annex III) / 2 Aug 2028 (Annex I)</t>
        </is>
      </c>
    </row>
    <row r="18">
      <c r="A18" s="11" t="inlineStr">
        <is>
          <t>Art. 14</t>
        </is>
      </c>
      <c r="B18" s="21" t="inlineStr">
        <is>
          <t>Human oversight</t>
        </is>
      </c>
      <c r="C18" s="21" t="inlineStr">
        <is>
          <t>High-risk AI systems</t>
        </is>
      </c>
      <c r="D18" s="11" t="n"/>
      <c r="E18" s="21" t="n"/>
      <c r="F18" s="21" t="n"/>
      <c r="G18" s="21" t="inlineStr">
        <is>
          <t>2 Dec 2027 (Annex III) / 2 Aug 2028 (Annex I)</t>
        </is>
      </c>
    </row>
    <row r="19">
      <c r="A19" s="11" t="inlineStr">
        <is>
          <t>Art. 15</t>
        </is>
      </c>
      <c r="B19" s="21" t="inlineStr">
        <is>
          <t>Accuracy, robustness, cybersecurity</t>
        </is>
      </c>
      <c r="C19" s="21" t="inlineStr">
        <is>
          <t>High-risk AI systems</t>
        </is>
      </c>
      <c r="D19" s="11" t="n"/>
      <c r="E19" s="21" t="n"/>
      <c r="F19" s="21" t="n"/>
      <c r="G19" s="21" t="inlineStr">
        <is>
          <t>2 Dec 2027 (Annex III) / 2 Aug 2028 (Annex I)</t>
        </is>
      </c>
    </row>
    <row r="20">
      <c r="A20" s="11" t="inlineStr">
        <is>
          <t>Art. 43</t>
        </is>
      </c>
      <c r="B20" s="21" t="inlineStr">
        <is>
          <t>Conformity assessment</t>
        </is>
      </c>
      <c r="C20" s="21" t="inlineStr">
        <is>
          <t>High-risk AI systems</t>
        </is>
      </c>
      <c r="D20" s="11" t="n"/>
      <c r="E20" s="21" t="n"/>
      <c r="F20" s="21" t="n"/>
      <c r="G20" s="21" t="inlineStr">
        <is>
          <t>2 Dec 2027 (Annex III) / 2 Aug 2028 (Annex I)</t>
        </is>
      </c>
    </row>
    <row r="21">
      <c r="A21" s="11" t="inlineStr">
        <is>
          <t>Art. 47</t>
        </is>
      </c>
      <c r="B21" s="21" t="inlineStr">
        <is>
          <t>EU declaration of conformity</t>
        </is>
      </c>
      <c r="C21" s="21" t="inlineStr">
        <is>
          <t>High-risk AI systems</t>
        </is>
      </c>
      <c r="D21" s="11" t="n"/>
      <c r="E21" s="21" t="n"/>
      <c r="F21" s="21" t="n"/>
      <c r="G21" s="21" t="inlineStr">
        <is>
          <t>2 Dec 2027 (Annex III) / 2 Aug 2028 (Annex I)</t>
        </is>
      </c>
    </row>
    <row r="22">
      <c r="A22" s="11" t="inlineStr">
        <is>
          <t>Art. 48</t>
        </is>
      </c>
      <c r="B22" s="21" t="inlineStr">
        <is>
          <t>CE marking</t>
        </is>
      </c>
      <c r="C22" s="21" t="inlineStr">
        <is>
          <t>High-risk AI systems</t>
        </is>
      </c>
      <c r="D22" s="11" t="n"/>
      <c r="E22" s="21" t="n"/>
      <c r="F22" s="21" t="n"/>
      <c r="G22" s="21" t="inlineStr">
        <is>
          <t>2 Dec 2027 (Annex III) / 2 Aug 2028 (Annex I)</t>
        </is>
      </c>
    </row>
    <row r="23">
      <c r="A23" s="11" t="inlineStr">
        <is>
          <t>Art. 72</t>
        </is>
      </c>
      <c r="B23" s="21" t="inlineStr">
        <is>
          <t>Post-market monitoring</t>
        </is>
      </c>
      <c r="C23" s="21" t="inlineStr">
        <is>
          <t>High-risk AI systems</t>
        </is>
      </c>
      <c r="D23" s="11" t="n"/>
      <c r="E23" s="21" t="n"/>
      <c r="F23" s="21" t="n"/>
      <c r="G23" s="21" t="inlineStr">
        <is>
          <t>2 Dec 2027 (Annex III) / 2 Aug 2028 (Annex I)</t>
        </is>
      </c>
    </row>
    <row r="25" ht="22" customHeight="1">
      <c r="A25" s="20" t="inlineStr">
        <is>
          <t>General-purpose AI (GPAI) requirements</t>
        </is>
      </c>
    </row>
    <row r="26">
      <c r="A26" s="11" t="inlineStr">
        <is>
          <t>Art. 53</t>
        </is>
      </c>
      <c r="B26" s="21" t="inlineStr">
        <is>
          <t>Technical documentation</t>
        </is>
      </c>
      <c r="C26" s="21" t="inlineStr">
        <is>
          <t>GPAI model providers</t>
        </is>
      </c>
      <c r="D26" s="11" t="n"/>
      <c r="E26" s="21" t="n"/>
      <c r="F26" s="21" t="n"/>
      <c r="G26" s="21" t="inlineStr">
        <is>
          <t>In force since 2 Aug 2025</t>
        </is>
      </c>
    </row>
    <row r="27">
      <c r="A27" s="11" t="inlineStr">
        <is>
          <t>Art. 53</t>
        </is>
      </c>
      <c r="B27" s="21" t="inlineStr">
        <is>
          <t>Copyright compliance</t>
        </is>
      </c>
      <c r="C27" s="21" t="inlineStr">
        <is>
          <t>GPAI model providers</t>
        </is>
      </c>
      <c r="D27" s="11" t="n"/>
      <c r="E27" s="21" t="n"/>
      <c r="F27" s="21" t="n"/>
      <c r="G27" s="21" t="inlineStr">
        <is>
          <t>In force since 2 Aug 2025</t>
        </is>
      </c>
    </row>
    <row r="28">
      <c r="A28" s="11" t="inlineStr">
        <is>
          <t>Art. 53</t>
        </is>
      </c>
      <c r="B28" s="21" t="inlineStr">
        <is>
          <t>Training data summary</t>
        </is>
      </c>
      <c r="C28" s="21" t="inlineStr">
        <is>
          <t>GPAI model providers</t>
        </is>
      </c>
      <c r="D28" s="11" t="n"/>
      <c r="E28" s="21" t="n"/>
      <c r="F28" s="21" t="n"/>
      <c r="G28" s="21" t="inlineStr">
        <is>
          <t>In force since 2 Aug 2025</t>
        </is>
      </c>
    </row>
    <row r="29">
      <c r="A29" s="11" t="inlineStr">
        <is>
          <t>Art. 55</t>
        </is>
      </c>
      <c r="B29" s="21" t="inlineStr">
        <is>
          <t>Systemic risk assessment (if applicable)</t>
        </is>
      </c>
      <c r="C29" s="21" t="inlineStr">
        <is>
          <t>GPAI, systemic risk</t>
        </is>
      </c>
      <c r="D29" s="11" t="n"/>
      <c r="E29" s="21" t="n"/>
      <c r="F29" s="21" t="n"/>
      <c r="G29" s="21" t="inlineStr">
        <is>
          <t>In force since 2 Aug 2025</t>
        </is>
      </c>
    </row>
    <row r="30">
      <c r="A30" s="11" t="inlineStr">
        <is>
          <t>Art. 55</t>
        </is>
      </c>
      <c r="B30" s="21" t="inlineStr">
        <is>
          <t>Adversarial testing (if applicable)</t>
        </is>
      </c>
      <c r="C30" s="21" t="inlineStr">
        <is>
          <t>GPAI, systemic risk</t>
        </is>
      </c>
      <c r="D30" s="11" t="n"/>
      <c r="E30" s="21" t="n"/>
      <c r="F30" s="21" t="n"/>
      <c r="G30" s="21" t="inlineStr">
        <is>
          <t>In force since 2 Aug 2025</t>
        </is>
      </c>
    </row>
    <row r="31">
      <c r="A31" s="11" t="inlineStr">
        <is>
          <t>Art. 55</t>
        </is>
      </c>
      <c r="B31" s="21" t="inlineStr">
        <is>
          <t>Incident reporting (if applicable)</t>
        </is>
      </c>
      <c r="C31" s="21" t="inlineStr">
        <is>
          <t>GPAI, systemic risk</t>
        </is>
      </c>
      <c r="D31" s="11" t="n"/>
      <c r="E31" s="21" t="n"/>
      <c r="F31" s="21" t="n"/>
      <c r="G31" s="21" t="inlineStr">
        <is>
          <t>In force since 2 Aug 2025</t>
        </is>
      </c>
    </row>
    <row r="33" ht="22" customHeight="1">
      <c r="A33" s="20" t="inlineStr">
        <is>
          <t>Per-system risk classification</t>
        </is>
      </c>
    </row>
    <row r="34">
      <c r="A34" s="17" t="inlineStr">
        <is>
          <t>System ID</t>
        </is>
      </c>
      <c r="B34" s="17" t="inlineStr">
        <is>
          <t>System name</t>
        </is>
      </c>
      <c r="C34" s="17" t="inlineStr">
        <is>
          <t>EU AI Act classification</t>
        </is>
      </c>
      <c r="D34" s="17" t="inlineStr">
        <is>
          <t>Notes</t>
        </is>
      </c>
    </row>
    <row r="35">
      <c r="A35" s="10" t="inlineStr">
        <is>
          <t>AI-001</t>
        </is>
      </c>
      <c r="B35" s="10" t="inlineStr">
        <is>
          <t>[NAME]</t>
        </is>
      </c>
      <c r="C35" s="11" t="n"/>
      <c r="D35" s="10" t="n"/>
    </row>
    <row r="36">
      <c r="A36" s="10" t="inlineStr">
        <is>
          <t>AI-002</t>
        </is>
      </c>
      <c r="B36" s="10" t="inlineStr"/>
      <c r="C36" s="11" t="n"/>
      <c r="D36" s="10" t="n"/>
    </row>
    <row r="37">
      <c r="A37" s="10" t="inlineStr">
        <is>
          <t>AI-003</t>
        </is>
      </c>
      <c r="B37" s="10" t="inlineStr"/>
      <c r="C37" s="11" t="n"/>
      <c r="D37" s="10" t="n"/>
    </row>
    <row r="38">
      <c r="A38" s="10" t="inlineStr">
        <is>
          <t>AI-004</t>
        </is>
      </c>
      <c r="B38" s="10" t="inlineStr"/>
      <c r="C38" s="11" t="n"/>
      <c r="D38" s="10" t="n"/>
    </row>
    <row r="39">
      <c r="A39" s="10" t="inlineStr">
        <is>
          <t>AI-005</t>
        </is>
      </c>
      <c r="B39" s="10" t="inlineStr"/>
      <c r="C39" s="11" t="n"/>
      <c r="D39" s="10" t="n"/>
    </row>
  </sheetData>
  <mergeCells count="7">
    <mergeCell ref="A1:G1"/>
    <mergeCell ref="A12:G12"/>
    <mergeCell ref="A2:G2"/>
    <mergeCell ref="A25:G25"/>
    <mergeCell ref="A33:G33"/>
    <mergeCell ref="A11:G11"/>
    <mergeCell ref="A5:G5"/>
  </mergeCells>
  <conditionalFormatting sqref="D5:D40">
    <cfRule type="cellIs" priority="1" operator="equal" dxfId="0">
      <formula>"Compliant"</formula>
    </cfRule>
    <cfRule type="cellIs" priority="2" operator="equal" dxfId="1">
      <formula>"In progress"</formula>
    </cfRule>
    <cfRule type="cellIs" priority="3" operator="equal" dxfId="2">
      <formula>"Not started"</formula>
    </cfRule>
    <cfRule type="cellIs" priority="4" operator="equal" dxfId="3">
      <formula>"Not applicable"</formula>
    </cfRule>
  </conditionalFormatting>
  <dataValidations count="2">
    <dataValidation sqref="D6 D7 D8 D9 D13 D14 D15 D16 D17 D18 D19 D20 D21 D22 D23 D26 D27 D28 D29 D30 D31" showDropDown="0" showInputMessage="0" showErrorMessage="1" allowBlank="1" errorTitle="Invalid status" error="Choose Not started, In progress, Compliant or Not applicable." type="list">
      <formula1>"Not started,In progress,Compliant,Not applicable"</formula1>
    </dataValidation>
    <dataValidation sqref="C35 C36 C37 C38 C39" showDropDown="0" showInputMessage="0" showErrorMessage="0" allowBlank="1" type="list">
      <formula1>"Prohibited,High-risk,Limited,Minimal,Not in scope"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54"/>
  <sheetViews>
    <sheetView showGridLines="0" workbookViewId="0">
      <pane ySplit="4" topLeftCell="A5" activePane="bottomLeft" state="frozen"/>
      <selection pane="bottomLeft" activeCell="A1" sqref="A1"/>
    </sheetView>
  </sheetViews>
  <sheetFormatPr baseColWidth="8" defaultRowHeight="15"/>
  <cols>
    <col width="10" customWidth="1" min="1" max="1"/>
    <col width="58" customWidth="1" min="2" max="2"/>
    <col width="30" customWidth="1" min="3" max="3"/>
    <col width="14" customWidth="1" min="4" max="4"/>
    <col width="26" customWidth="1" min="5" max="5"/>
    <col width="16" customWidth="1" min="6" max="6"/>
    <col width="22" customWidth="1" min="7" max="7"/>
  </cols>
  <sheetData>
    <row r="1" ht="28" customHeight="1">
      <c r="A1" s="7" t="inlineStr">
        <is>
          <t>US State and City AI Law Compliance</t>
        </is>
      </c>
    </row>
    <row r="2" ht="30" customHeight="1">
      <c r="A2" s="16" t="inlineStr">
        <is>
          <t>Complete each block only if your organisation develops or deploys AI systems affecting residents of that jurisdiction. Otherwise mark rows Not applicable.</t>
        </is>
      </c>
    </row>
    <row r="4">
      <c r="A4" s="18" t="inlineStr">
        <is>
          <t>Ref</t>
        </is>
      </c>
      <c r="B4" s="19" t="inlineStr">
        <is>
          <t>Requirement</t>
        </is>
      </c>
      <c r="C4" s="19" t="inlineStr">
        <is>
          <t>Applies to</t>
        </is>
      </c>
      <c r="D4" s="18" t="inlineStr">
        <is>
          <t>Status</t>
        </is>
      </c>
      <c r="E4" s="19" t="inlineStr">
        <is>
          <t>Evidence</t>
        </is>
      </c>
      <c r="F4" s="19" t="inlineStr">
        <is>
          <t>Owner</t>
        </is>
      </c>
      <c r="G4" s="19" t="inlineStr">
        <is>
          <t>Deadline</t>
        </is>
      </c>
    </row>
    <row r="5" ht="22" customHeight="1">
      <c r="A5" s="20" t="inlineStr">
        <is>
          <t>Texas: TRAIGA (HB 149), in force since 1 January 2026</t>
        </is>
      </c>
    </row>
    <row r="6" ht="28" customHeight="1">
      <c r="A6" s="16" t="inlineStr">
        <is>
          <t>Intent-based liability: disparate impact alone is not a violation. Attorney General enforcement only, 60-day cure period. Substantial compliance with the NIST AI RMF is a recognised safe harbour.</t>
        </is>
      </c>
    </row>
    <row r="7">
      <c r="A7" s="11" t="inlineStr">
        <is>
          <t>TX-1</t>
        </is>
      </c>
      <c r="B7" s="21" t="inlineStr">
        <is>
          <t>No AI developed or deployed to incite self-harm, harm to others, or criminal activity</t>
        </is>
      </c>
      <c r="C7" s="21" t="inlineStr">
        <is>
          <t>All developers and deployers</t>
        </is>
      </c>
      <c r="D7" s="11" t="n"/>
      <c r="E7" s="21" t="n"/>
      <c r="F7" s="21" t="n"/>
      <c r="G7" s="21" t="inlineStr">
        <is>
          <t>In force</t>
        </is>
      </c>
    </row>
    <row r="8">
      <c r="A8" s="11" t="inlineStr">
        <is>
          <t>TX-2</t>
        </is>
      </c>
      <c r="B8" s="21" t="inlineStr">
        <is>
          <t>No AI deployed with intent to unlawfully discriminate against protected classes</t>
        </is>
      </c>
      <c r="C8" s="21" t="inlineStr">
        <is>
          <t>All developers and deployers</t>
        </is>
      </c>
      <c r="D8" s="11" t="n"/>
      <c r="E8" s="21" t="n"/>
      <c r="F8" s="21" t="n"/>
      <c r="G8" s="21" t="inlineStr">
        <is>
          <t>In force</t>
        </is>
      </c>
    </row>
    <row r="9">
      <c r="A9" s="11" t="inlineStr">
        <is>
          <t>TX-3</t>
        </is>
      </c>
      <c r="B9" s="21" t="inlineStr">
        <is>
          <t>No AI producing CSAM or sexually explicit deepfakes</t>
        </is>
      </c>
      <c r="C9" s="21" t="inlineStr">
        <is>
          <t>All developers and deployers</t>
        </is>
      </c>
      <c r="D9" s="11" t="n"/>
      <c r="E9" s="21" t="n"/>
      <c r="F9" s="21" t="n"/>
      <c r="G9" s="21" t="inlineStr">
        <is>
          <t>In force</t>
        </is>
      </c>
    </row>
    <row r="10">
      <c r="A10" s="11" t="inlineStr">
        <is>
          <t>TX-4</t>
        </is>
      </c>
      <c r="B10" s="21" t="inlineStr">
        <is>
          <t>Disclose AI interaction to consumers</t>
        </is>
      </c>
      <c r="C10" s="21" t="inlineStr">
        <is>
          <t>Government agencies; healthcare providers (diagnosis or treatment)</t>
        </is>
      </c>
      <c r="D10" s="11" t="n"/>
      <c r="E10" s="21" t="n"/>
      <c r="F10" s="21" t="n"/>
      <c r="G10" s="21" t="inlineStr">
        <is>
          <t>In force</t>
        </is>
      </c>
    </row>
    <row r="11">
      <c r="A11" s="11" t="inlineStr">
        <is>
          <t>TX-5</t>
        </is>
      </c>
      <c r="B11" s="21" t="inlineStr">
        <is>
          <t>No social scoring; restrictions on biometric identification from public sources</t>
        </is>
      </c>
      <c r="C11" s="21" t="inlineStr">
        <is>
          <t>Government agencies</t>
        </is>
      </c>
      <c r="D11" s="11" t="n"/>
      <c r="E11" s="21" t="n"/>
      <c r="F11" s="21" t="n"/>
      <c r="G11" s="21" t="inlineStr">
        <is>
          <t>In force</t>
        </is>
      </c>
    </row>
    <row r="12">
      <c r="A12" s="11" t="inlineStr">
        <is>
          <t>TX-6</t>
        </is>
      </c>
      <c r="B12" s="21" t="inlineStr">
        <is>
          <t>Document NIST AI RMF alignment (safe harbour)</t>
        </is>
      </c>
      <c r="C12" s="21" t="inlineStr">
        <is>
          <t>All (recommended)</t>
        </is>
      </c>
      <c r="D12" s="11" t="n"/>
      <c r="E12" s="21" t="n"/>
      <c r="F12" s="21" t="n"/>
      <c r="G12" s="21" t="inlineStr">
        <is>
          <t>Ongoing</t>
        </is>
      </c>
    </row>
    <row r="14" ht="22" customHeight="1">
      <c r="A14" s="20" t="inlineStr">
        <is>
          <t>Illinois: HB 3773 (IHRA amendment), in force since 1 January 2026</t>
        </is>
      </c>
    </row>
    <row r="15" ht="28" customHeight="1">
      <c r="A15" s="16" t="inlineStr">
        <is>
          <t>Employers are liable for discriminatory effects of AI used in employment decisions regardless of intent. The Illinois AI Video Interview Act also remains in force.</t>
        </is>
      </c>
    </row>
    <row r="16">
      <c r="A16" s="11" t="inlineStr">
        <is>
          <t>IL-1</t>
        </is>
      </c>
      <c r="B16" s="21" t="inlineStr">
        <is>
          <t>No AI use in employment decisions (recruitment, hiring, promotion, discipline, discharge) with discriminatory effect on protected classes</t>
        </is>
      </c>
      <c r="C16" s="21" t="inlineStr">
        <is>
          <t>Employers with Illinois employees</t>
        </is>
      </c>
      <c r="D16" s="11" t="n"/>
      <c r="E16" s="21" t="n"/>
      <c r="F16" s="21" t="n"/>
      <c r="G16" s="21" t="inlineStr">
        <is>
          <t>In force</t>
        </is>
      </c>
    </row>
    <row r="17">
      <c r="A17" s="11" t="inlineStr">
        <is>
          <t>IL-2</t>
        </is>
      </c>
      <c r="B17" s="21" t="inlineStr">
        <is>
          <t>No use of zip code as a proxy for protected classes</t>
        </is>
      </c>
      <c r="C17" s="21" t="inlineStr">
        <is>
          <t>Employers with Illinois employees</t>
        </is>
      </c>
      <c r="D17" s="11" t="n"/>
      <c r="E17" s="21" t="n"/>
      <c r="F17" s="21" t="n"/>
      <c r="G17" s="21" t="inlineStr">
        <is>
          <t>In force</t>
        </is>
      </c>
    </row>
    <row r="18">
      <c r="A18" s="11" t="inlineStr">
        <is>
          <t>IL-3</t>
        </is>
      </c>
      <c r="B18" s="21" t="inlineStr">
        <is>
          <t>Notify employees and applicants when AI is used in employment decisions</t>
        </is>
      </c>
      <c r="C18" s="21" t="inlineStr">
        <is>
          <t>Employers with Illinois employees</t>
        </is>
      </c>
      <c r="D18" s="11" t="n"/>
      <c r="E18" s="21" t="n"/>
      <c r="F18" s="21" t="n"/>
      <c r="G18" s="21" t="inlineStr">
        <is>
          <t>In force</t>
        </is>
      </c>
    </row>
    <row r="19">
      <c r="A19" s="11" t="inlineStr">
        <is>
          <t>IL-4</t>
        </is>
      </c>
      <c r="B19" s="21" t="inlineStr">
        <is>
          <t>Monitor IDHR implementing rules (draft notice and record-keeping rules published)</t>
        </is>
      </c>
      <c r="C19" s="21" t="inlineStr">
        <is>
          <t>Employers with Illinois employees</t>
        </is>
      </c>
      <c r="D19" s="11" t="n"/>
      <c r="E19" s="21" t="n"/>
      <c r="F19" s="21" t="n"/>
      <c r="G19" s="21" t="inlineStr">
        <is>
          <t>Ongoing</t>
        </is>
      </c>
    </row>
    <row r="21" ht="22" customHeight="1">
      <c r="A21" s="20" t="inlineStr">
        <is>
          <t>Colorado: SB 26-189, effective 1 January 2027</t>
        </is>
      </c>
    </row>
    <row r="22" ht="28" customHeight="1">
      <c r="A22" s="16" t="inlineStr">
        <is>
          <t>Signed 14 May 2026. Replaces the Colorado AI Act (SB 24-205) before it took effect. Targets automated decision-making technology (ADMT) that materially influences consequential decisions, with transparency and disclosure duties.</t>
        </is>
      </c>
    </row>
    <row r="23">
      <c r="A23" s="11" t="inlineStr">
        <is>
          <t>CO-1</t>
        </is>
      </c>
      <c r="B23" s="21" t="inlineStr">
        <is>
          <t>Identify ADMT that materially influences consequential decisions for Colorado residents</t>
        </is>
      </c>
      <c r="C23" s="21" t="inlineStr">
        <is>
          <t>Developers and deployers</t>
        </is>
      </c>
      <c r="D23" s="11" t="n"/>
      <c r="E23" s="21" t="n"/>
      <c r="F23" s="21" t="n"/>
      <c r="G23" s="21" t="inlineStr">
        <is>
          <t>1 Jan 2027</t>
        </is>
      </c>
    </row>
    <row r="24">
      <c r="A24" s="11" t="inlineStr">
        <is>
          <t>CO-2</t>
        </is>
      </c>
      <c r="B24" s="21" t="inlineStr">
        <is>
          <t>Provide advance notice to consumers before ADMT is used in a consequential decision</t>
        </is>
      </c>
      <c r="C24" s="21" t="inlineStr">
        <is>
          <t>Deployers</t>
        </is>
      </c>
      <c r="D24" s="11" t="n"/>
      <c r="E24" s="21" t="n"/>
      <c r="F24" s="21" t="n"/>
      <c r="G24" s="21" t="inlineStr">
        <is>
          <t>1 Jan 2027</t>
        </is>
      </c>
    </row>
    <row r="25">
      <c r="A25" s="11" t="inlineStr">
        <is>
          <t>CO-3</t>
        </is>
      </c>
      <c r="B25" s="21" t="inlineStr">
        <is>
          <t>Provide post-decision disclosure and explanation for adverse consequential decisions</t>
        </is>
      </c>
      <c r="C25" s="21" t="inlineStr">
        <is>
          <t>Deployers</t>
        </is>
      </c>
      <c r="D25" s="11" t="n"/>
      <c r="E25" s="21" t="n"/>
      <c r="F25" s="21" t="n"/>
      <c r="G25" s="21" t="inlineStr">
        <is>
          <t>1 Jan 2027</t>
        </is>
      </c>
    </row>
    <row r="26">
      <c r="A26" s="11" t="inlineStr">
        <is>
          <t>CO-4</t>
        </is>
      </c>
      <c r="B26" s="21" t="inlineStr">
        <is>
          <t>Offer correction and human-review rights for adverse decisions</t>
        </is>
      </c>
      <c r="C26" s="21" t="inlineStr">
        <is>
          <t>Deployers</t>
        </is>
      </c>
      <c r="D26" s="11" t="n"/>
      <c r="E26" s="21" t="n"/>
      <c r="F26" s="21" t="n"/>
      <c r="G26" s="21" t="inlineStr">
        <is>
          <t>1 Jan 2027</t>
        </is>
      </c>
    </row>
    <row r="27">
      <c r="A27" s="11" t="inlineStr">
        <is>
          <t>CO-5</t>
        </is>
      </c>
      <c r="B27" s="21" t="inlineStr">
        <is>
          <t>Retain ADMT records for three years</t>
        </is>
      </c>
      <c r="C27" s="21" t="inlineStr">
        <is>
          <t>Deployers</t>
        </is>
      </c>
      <c r="D27" s="11" t="n"/>
      <c r="E27" s="21" t="n"/>
      <c r="F27" s="21" t="n"/>
      <c r="G27" s="21" t="inlineStr">
        <is>
          <t>1 Jan 2027</t>
        </is>
      </c>
    </row>
    <row r="29" ht="22" customHeight="1">
      <c r="A29" s="20" t="inlineStr">
        <is>
          <t>California: SB 53 (in force since 1 Jan 2026) and SB 942 (from 2 Aug 2026)</t>
        </is>
      </c>
    </row>
    <row r="30" ht="28" customHeight="1">
      <c r="A30" s="16" t="inlineStr">
        <is>
          <t>SB 53 regulates developers of frontier models trained above 10^26 FLOPs. SB 942 covers generative AI providers with over one million monthly users; AB 853 delayed its start to 2 August 2026.</t>
        </is>
      </c>
    </row>
    <row r="31">
      <c r="A31" s="11" t="inlineStr">
        <is>
          <t>CA-1</t>
        </is>
      </c>
      <c r="B31" s="21" t="inlineStr">
        <is>
          <t>Publish frontier AI safety framework and transparency reports</t>
        </is>
      </c>
      <c r="C31" s="21" t="inlineStr">
        <is>
          <t>Frontier model developers (SB 53)</t>
        </is>
      </c>
      <c r="D31" s="11" t="n"/>
      <c r="E31" s="21" t="n"/>
      <c r="F31" s="21" t="n"/>
      <c r="G31" s="21" t="inlineStr">
        <is>
          <t>In force</t>
        </is>
      </c>
    </row>
    <row r="32">
      <c r="A32" s="11" t="inlineStr">
        <is>
          <t>CA-2</t>
        </is>
      </c>
      <c r="B32" s="21" t="inlineStr">
        <is>
          <t>Report critical safety incidents to the California Office of Emergency Services</t>
        </is>
      </c>
      <c r="C32" s="21" t="inlineStr">
        <is>
          <t>Frontier model developers (SB 53)</t>
        </is>
      </c>
      <c r="D32" s="11" t="n"/>
      <c r="E32" s="21" t="n"/>
      <c r="F32" s="21" t="n"/>
      <c r="G32" s="21" t="inlineStr">
        <is>
          <t>In force</t>
        </is>
      </c>
    </row>
    <row r="33">
      <c r="A33" s="11" t="inlineStr">
        <is>
          <t>CA-3</t>
        </is>
      </c>
      <c r="B33" s="21" t="inlineStr">
        <is>
          <t>Whistleblower protections for AI safety concerns</t>
        </is>
      </c>
      <c r="C33" s="21" t="inlineStr">
        <is>
          <t>Frontier model developers (SB 53)</t>
        </is>
      </c>
      <c r="D33" s="11" t="n"/>
      <c r="E33" s="21" t="n"/>
      <c r="F33" s="21" t="n"/>
      <c r="G33" s="21" t="inlineStr">
        <is>
          <t>In force</t>
        </is>
      </c>
    </row>
    <row r="34">
      <c r="A34" s="11" t="inlineStr">
        <is>
          <t>CA-4</t>
        </is>
      </c>
      <c r="B34" s="21" t="inlineStr">
        <is>
          <t>Provide free AI content detection tool</t>
        </is>
      </c>
      <c r="C34" s="21" t="inlineStr">
        <is>
          <t>Covered GenAI providers (SB 942)</t>
        </is>
      </c>
      <c r="D34" s="11" t="n"/>
      <c r="E34" s="21" t="n"/>
      <c r="F34" s="21" t="n"/>
      <c r="G34" s="21" t="inlineStr">
        <is>
          <t>2 Aug 2026</t>
        </is>
      </c>
    </row>
    <row r="35">
      <c r="A35" s="11" t="inlineStr">
        <is>
          <t>CA-5</t>
        </is>
      </c>
      <c r="B35" s="21" t="inlineStr">
        <is>
          <t>Include latent and manifest provenance disclosures in AI-generated content</t>
        </is>
      </c>
      <c r="C35" s="21" t="inlineStr">
        <is>
          <t>Covered GenAI providers (SB 942)</t>
        </is>
      </c>
      <c r="D35" s="11" t="n"/>
      <c r="E35" s="21" t="n"/>
      <c r="F35" s="21" t="n"/>
      <c r="G35" s="21" t="inlineStr">
        <is>
          <t>2 Aug 2026</t>
        </is>
      </c>
    </row>
    <row r="37" ht="22" customHeight="1">
      <c r="A37" s="20" t="inlineStr">
        <is>
          <t>Utah: AI Policy Act, in force since 1 May 2024 (amended 2025)</t>
        </is>
      </c>
    </row>
    <row r="38" ht="28" customHeight="1">
      <c r="A38" s="16" t="inlineStr">
        <is>
          <t>The 2025 amendments narrowed disclosure duties to high-risk interactions or when asked, added a safe harbour where the AI clearly self-identifies as non-human, and extended the Act to July 2027.</t>
        </is>
      </c>
    </row>
    <row r="39">
      <c r="A39" s="11" t="inlineStr">
        <is>
          <t>UT-1</t>
        </is>
      </c>
      <c r="B39" s="21" t="inlineStr">
        <is>
          <t>Disclose generative AI use when asked, and proactively in high-risk interactions (health, financial, legal advice; sensitive data)</t>
        </is>
      </c>
      <c r="C39" s="21" t="inlineStr">
        <is>
          <t>Businesses using consumer-facing GenAI in Utah</t>
        </is>
      </c>
      <c r="D39" s="11" t="n"/>
      <c r="E39" s="21" t="n"/>
      <c r="F39" s="21" t="n"/>
      <c r="G39" s="21" t="inlineStr">
        <is>
          <t>In force</t>
        </is>
      </c>
    </row>
    <row r="40">
      <c r="A40" s="11" t="inlineStr">
        <is>
          <t>UT-2</t>
        </is>
      </c>
      <c r="B40" s="21" t="inlineStr">
        <is>
          <t>Proactive disclosure for regulated occupations (licensed professions)</t>
        </is>
      </c>
      <c r="C40" s="21" t="inlineStr">
        <is>
          <t>Regulated occupations</t>
        </is>
      </c>
      <c r="D40" s="11" t="n"/>
      <c r="E40" s="21" t="n"/>
      <c r="F40" s="21" t="n"/>
      <c r="G40" s="21" t="inlineStr">
        <is>
          <t>In force</t>
        </is>
      </c>
    </row>
    <row r="41">
      <c r="A41" s="11" t="inlineStr">
        <is>
          <t>UT-3</t>
        </is>
      </c>
      <c r="B41" s="21" t="inlineStr">
        <is>
          <t>Configure AI to clearly self-identify as non-human (safe harbour)</t>
        </is>
      </c>
      <c r="C41" s="21" t="inlineStr">
        <is>
          <t>All (recommended)</t>
        </is>
      </c>
      <c r="D41" s="11" t="n"/>
      <c r="E41" s="21" t="n"/>
      <c r="F41" s="21" t="n"/>
      <c r="G41" s="21" t="inlineStr">
        <is>
          <t>Ongoing</t>
        </is>
      </c>
    </row>
    <row r="43" ht="22" customHeight="1">
      <c r="A43" s="20" t="inlineStr">
        <is>
          <t>New York City: Local Law 144, in force since July 2023</t>
        </is>
      </c>
    </row>
    <row r="44" ht="28" customHeight="1">
      <c r="A44" s="16" t="inlineStr">
        <is>
          <t>Covers automated employment decision tools (AEDTs) for hiring or promotion affecting NYC candidates. Expect stricter enforcement from 2026 following the December 2025 State Comptroller audit.</t>
        </is>
      </c>
    </row>
    <row r="45">
      <c r="A45" s="11" t="inlineStr">
        <is>
          <t>NYC-1</t>
        </is>
      </c>
      <c r="B45" s="21" t="inlineStr">
        <is>
          <t>Independent bias audit of each AEDT within 12 months before use</t>
        </is>
      </c>
      <c r="C45" s="21" t="inlineStr">
        <is>
          <t>Employers and employment agencies</t>
        </is>
      </c>
      <c r="D45" s="11" t="n"/>
      <c r="E45" s="21" t="n"/>
      <c r="F45" s="21" t="n"/>
      <c r="G45" s="21" t="inlineStr">
        <is>
          <t>In force</t>
        </is>
      </c>
    </row>
    <row r="46">
      <c r="A46" s="11" t="inlineStr">
        <is>
          <t>NYC-2</t>
        </is>
      </c>
      <c r="B46" s="21" t="inlineStr">
        <is>
          <t>Publish a summary of the most recent bias audit on your website</t>
        </is>
      </c>
      <c r="C46" s="21" t="inlineStr">
        <is>
          <t>Employers and employment agencies</t>
        </is>
      </c>
      <c r="D46" s="11" t="n"/>
      <c r="E46" s="21" t="n"/>
      <c r="F46" s="21" t="n"/>
      <c r="G46" s="21" t="inlineStr">
        <is>
          <t>In force</t>
        </is>
      </c>
    </row>
    <row r="47">
      <c r="A47" s="11" t="inlineStr">
        <is>
          <t>NYC-3</t>
        </is>
      </c>
      <c r="B47" s="21" t="inlineStr">
        <is>
          <t>Notify candidates at least 10 business days before AEDT use</t>
        </is>
      </c>
      <c r="C47" s="21" t="inlineStr">
        <is>
          <t>Employers and employment agencies</t>
        </is>
      </c>
      <c r="D47" s="11" t="n"/>
      <c r="E47" s="21" t="n"/>
      <c r="F47" s="21" t="n"/>
      <c r="G47" s="21" t="inlineStr">
        <is>
          <t>In force</t>
        </is>
      </c>
    </row>
    <row r="49" ht="22" customHeight="1">
      <c r="A49" s="20" t="inlineStr">
        <is>
          <t>US federal policy watch (no comprehensive federal AI statute in force)</t>
        </is>
      </c>
    </row>
    <row r="50" ht="28" customHeight="1">
      <c r="A50" s="16" t="inlineStr">
        <is>
          <t>Executive Order 14365 (Dec 2025) directed a DOJ AI Litigation Task Force to challenge state AI laws; the White House National Policy Framework for AI (Mar 2026) recommends federal preemption legislation. Congress has not enacted preemption; state laws above remain in effect. Review quarterly.</t>
        </is>
      </c>
    </row>
    <row r="51">
      <c r="A51" s="17" t="inlineStr">
        <is>
          <t>Item</t>
        </is>
      </c>
      <c r="B51" s="22" t="n"/>
      <c r="C51" s="17" t="inlineStr">
        <is>
          <t>Owner</t>
        </is>
      </c>
      <c r="D51" s="17" t="inlineStr">
        <is>
          <t>Last checked</t>
        </is>
      </c>
      <c r="E51" s="17" t="inlineStr">
        <is>
          <t>Notes</t>
        </is>
      </c>
      <c r="F51" t="inlineStr">
        <is>
          <t>Notes</t>
        </is>
      </c>
    </row>
    <row r="52">
      <c r="A52" s="21" t="inlineStr">
        <is>
          <t>Federal preemption legislation status</t>
        </is>
      </c>
      <c r="C52" s="10" t="n"/>
      <c r="D52" s="10" t="n"/>
      <c r="E52" s="10" t="n"/>
    </row>
    <row r="53">
      <c r="A53" s="21" t="inlineStr">
        <is>
          <t>DOJ AI Litigation Task Force challenges to state laws you rely on</t>
        </is>
      </c>
      <c r="C53" s="10" t="n"/>
      <c r="D53" s="10" t="n"/>
      <c r="E53" s="10" t="n"/>
    </row>
    <row r="54">
      <c r="A54" s="21" t="inlineStr">
        <is>
          <t>Sectoral regulator guidance (FTC, EEOC, SEC, FDA)</t>
        </is>
      </c>
      <c r="C54" s="10" t="n"/>
      <c r="D54" s="10" t="n"/>
      <c r="E54" s="10" t="n"/>
    </row>
  </sheetData>
  <mergeCells count="20">
    <mergeCell ref="A14:G14"/>
    <mergeCell ref="A22:G22"/>
    <mergeCell ref="A51:B51"/>
    <mergeCell ref="A38:G38"/>
    <mergeCell ref="A29:G29"/>
    <mergeCell ref="A43:G43"/>
    <mergeCell ref="A44:G44"/>
    <mergeCell ref="A54:B54"/>
    <mergeCell ref="A30:G30"/>
    <mergeCell ref="A15:G15"/>
    <mergeCell ref="A49:G49"/>
    <mergeCell ref="A1:G1"/>
    <mergeCell ref="A6:G6"/>
    <mergeCell ref="A53:B53"/>
    <mergeCell ref="A37:G37"/>
    <mergeCell ref="A52:B52"/>
    <mergeCell ref="A21:G21"/>
    <mergeCell ref="A50:G50"/>
    <mergeCell ref="A2:G2"/>
    <mergeCell ref="A5:G5"/>
  </mergeCells>
  <conditionalFormatting sqref="D5:D55">
    <cfRule type="cellIs" priority="1" operator="equal" dxfId="0">
      <formula>"Compliant"</formula>
    </cfRule>
    <cfRule type="cellIs" priority="2" operator="equal" dxfId="1">
      <formula>"In progress"</formula>
    </cfRule>
    <cfRule type="cellIs" priority="3" operator="equal" dxfId="2">
      <formula>"Not started"</formula>
    </cfRule>
    <cfRule type="cellIs" priority="4" operator="equal" dxfId="3">
      <formula>"Not applicable"</formula>
    </cfRule>
  </conditionalFormatting>
  <dataValidations count="1">
    <dataValidation sqref="D7 D8 D9 D10 D11 D12 D16 D17 D18 D19 D23 D24 D25 D26 D27 D31 D32 D33 D34 D35 D39 D40 D41 D45 D46 D47" showDropDown="0" showInputMessage="0" showErrorMessage="1" allowBlank="1" errorTitle="Invalid status" error="Choose Not started, In progress, Compliant or Not applicable." type="list">
      <formula1>"Not started,In progress,Compliant,Not applicable"</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2"/>
  <sheetViews>
    <sheetView showGridLines="0" workbookViewId="0">
      <pane ySplit="4" topLeftCell="A5" activePane="bottomLeft" state="frozen"/>
      <selection pane="bottomLeft" activeCell="A1" sqref="A1"/>
    </sheetView>
  </sheetViews>
  <sheetFormatPr baseColWidth="8" defaultRowHeight="15"/>
  <cols>
    <col width="10" customWidth="1" min="1" max="1"/>
    <col width="58" customWidth="1" min="2" max="2"/>
    <col width="30" customWidth="1" min="3" max="3"/>
    <col width="14" customWidth="1" min="4" max="4"/>
    <col width="26" customWidth="1" min="5" max="5"/>
    <col width="16" customWidth="1" min="6" max="6"/>
    <col width="22" customWidth="1" min="7" max="7"/>
  </cols>
  <sheetData>
    <row r="1" ht="28" customHeight="1">
      <c r="A1" s="7" t="inlineStr">
        <is>
          <t>GDPR AI-Specific Compliance</t>
        </is>
      </c>
    </row>
    <row r="2" ht="30" customHeight="1">
      <c r="A2" s="16" t="inlineStr">
        <is>
          <t>AI-specific GDPR provisions for organisations processing personal data of EU (and UK GDPR equivalent) data subjects.</t>
        </is>
      </c>
    </row>
    <row r="4">
      <c r="A4" s="18" t="inlineStr">
        <is>
          <t>Ref</t>
        </is>
      </c>
      <c r="B4" s="19" t="inlineStr">
        <is>
          <t>Requirement</t>
        </is>
      </c>
      <c r="C4" s="19" t="inlineStr">
        <is>
          <t>Applies to</t>
        </is>
      </c>
      <c r="D4" s="18" t="inlineStr">
        <is>
          <t>Status</t>
        </is>
      </c>
      <c r="E4" s="19" t="inlineStr">
        <is>
          <t>Evidence</t>
        </is>
      </c>
      <c r="F4" s="19" t="inlineStr">
        <is>
          <t>Owner</t>
        </is>
      </c>
      <c r="G4" s="19" t="inlineStr">
        <is>
          <t>Deadline</t>
        </is>
      </c>
    </row>
    <row r="5">
      <c r="A5" s="11" t="inlineStr">
        <is>
          <t>Art. 6</t>
        </is>
      </c>
      <c r="B5" s="21" t="inlineStr">
        <is>
          <t>Lawful basis for AI processing</t>
        </is>
      </c>
      <c r="C5" s="21" t="inlineStr">
        <is>
          <t>All AI processing personal data</t>
        </is>
      </c>
      <c r="D5" s="11" t="n"/>
      <c r="E5" s="21" t="n"/>
      <c r="F5" s="21" t="n"/>
      <c r="G5" s="21" t="inlineStr">
        <is>
          <t>In force</t>
        </is>
      </c>
    </row>
    <row r="6">
      <c r="A6" s="11" t="inlineStr">
        <is>
          <t>Art. 9</t>
        </is>
      </c>
      <c r="B6" s="21" t="inlineStr">
        <is>
          <t>Special category data in AI</t>
        </is>
      </c>
      <c r="C6" s="21" t="inlineStr">
        <is>
          <t>AI using sensitive data</t>
        </is>
      </c>
      <c r="D6" s="11" t="n"/>
      <c r="E6" s="21" t="n"/>
      <c r="F6" s="21" t="n"/>
      <c r="G6" s="21" t="inlineStr">
        <is>
          <t>In force</t>
        </is>
      </c>
    </row>
    <row r="7">
      <c r="A7" s="11" t="inlineStr">
        <is>
          <t>Art. 22</t>
        </is>
      </c>
      <c r="B7" s="21" t="inlineStr">
        <is>
          <t>Automated decision-making safeguards</t>
        </is>
      </c>
      <c r="C7" s="21" t="inlineStr">
        <is>
          <t>Automated decisions with legal or similar effect</t>
        </is>
      </c>
      <c r="D7" s="11" t="n"/>
      <c r="E7" s="21" t="n"/>
      <c r="F7" s="21" t="n"/>
      <c r="G7" s="21" t="inlineStr">
        <is>
          <t>In force</t>
        </is>
      </c>
    </row>
    <row r="8">
      <c r="A8" s="11" t="inlineStr">
        <is>
          <t>Art. 13-15</t>
        </is>
      </c>
      <c r="B8" s="21" t="inlineStr">
        <is>
          <t>Right to explanation (information and access)</t>
        </is>
      </c>
      <c r="C8" s="21" t="inlineStr">
        <is>
          <t>All AI processing personal data</t>
        </is>
      </c>
      <c r="D8" s="11" t="n"/>
      <c r="E8" s="21" t="n"/>
      <c r="F8" s="21" t="n"/>
      <c r="G8" s="21" t="inlineStr">
        <is>
          <t>In force</t>
        </is>
      </c>
    </row>
    <row r="9">
      <c r="A9" s="11" t="inlineStr">
        <is>
          <t>Art. 35</t>
        </is>
      </c>
      <c r="B9" s="21" t="inlineStr">
        <is>
          <t>Data Protection Impact Assessment</t>
        </is>
      </c>
      <c r="C9" s="21" t="inlineStr">
        <is>
          <t>High-risk processing</t>
        </is>
      </c>
      <c r="D9" s="11" t="n"/>
      <c r="E9" s="21" t="n"/>
      <c r="F9" s="21" t="n"/>
      <c r="G9" s="21" t="inlineStr">
        <is>
          <t>In force</t>
        </is>
      </c>
    </row>
    <row r="10">
      <c r="A10" s="11" t="inlineStr">
        <is>
          <t>Art. 28</t>
        </is>
      </c>
      <c r="B10" s="21" t="inlineStr">
        <is>
          <t>Data Processing Agreements (AI vendors)</t>
        </is>
      </c>
      <c r="C10" s="21" t="inlineStr">
        <is>
          <t>All AI vendor relationships</t>
        </is>
      </c>
      <c r="D10" s="11" t="n"/>
      <c r="E10" s="21" t="n"/>
      <c r="F10" s="21" t="n"/>
      <c r="G10" s="21" t="inlineStr">
        <is>
          <t>In force</t>
        </is>
      </c>
    </row>
    <row r="11">
      <c r="A11" s="11" t="inlineStr">
        <is>
          <t>Art. 44-49</t>
        </is>
      </c>
      <c r="B11" s="21" t="inlineStr">
        <is>
          <t>International data transfers</t>
        </is>
      </c>
      <c r="C11" s="21" t="inlineStr">
        <is>
          <t>Cross-border AI processing</t>
        </is>
      </c>
      <c r="D11" s="11" t="n"/>
      <c r="E11" s="21" t="n"/>
      <c r="F11" s="21" t="n"/>
      <c r="G11" s="21" t="inlineStr">
        <is>
          <t>In force</t>
        </is>
      </c>
    </row>
    <row r="12">
      <c r="A12" s="11" t="inlineStr">
        <is>
          <t>Art. 25</t>
        </is>
      </c>
      <c r="B12" s="21" t="inlineStr">
        <is>
          <t>Privacy by design in AI systems</t>
        </is>
      </c>
      <c r="C12" s="21" t="inlineStr">
        <is>
          <t>All AI systems</t>
        </is>
      </c>
      <c r="D12" s="11" t="n"/>
      <c r="E12" s="21" t="n"/>
      <c r="F12" s="21" t="n"/>
      <c r="G12" s="21" t="inlineStr">
        <is>
          <t>In force</t>
        </is>
      </c>
    </row>
  </sheetData>
  <mergeCells count="2">
    <mergeCell ref="A2:G2"/>
    <mergeCell ref="A1:G1"/>
  </mergeCells>
  <conditionalFormatting sqref="D5:D13">
    <cfRule type="cellIs" priority="1" operator="equal" dxfId="0">
      <formula>"Compliant"</formula>
    </cfRule>
    <cfRule type="cellIs" priority="2" operator="equal" dxfId="1">
      <formula>"In progress"</formula>
    </cfRule>
    <cfRule type="cellIs" priority="3" operator="equal" dxfId="2">
      <formula>"Not started"</formula>
    </cfRule>
    <cfRule type="cellIs" priority="4" operator="equal" dxfId="3">
      <formula>"Not applicable"</formula>
    </cfRule>
  </conditionalFormatting>
  <dataValidations count="1">
    <dataValidation sqref="D5 D6 D7 D8 D9 D10 D11 D12" showDropDown="0" showInputMessage="0" showErrorMessage="1" allowBlank="1" errorTitle="Invalid status" error="Choose Not started, In progress, Compliant or Not applicable." type="list">
      <formula1>"Not started,In progress,Compliant,Not applicable"</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50"/>
  <sheetViews>
    <sheetView showGridLines="0" workbookViewId="0">
      <pane ySplit="4" topLeftCell="A5" activePane="bottomLeft" state="frozen"/>
      <selection pane="bottomLeft" activeCell="A1" sqref="A1"/>
    </sheetView>
  </sheetViews>
  <sheetFormatPr baseColWidth="8" defaultRowHeight="15"/>
  <cols>
    <col width="10" customWidth="1" min="1" max="1"/>
    <col width="58" customWidth="1" min="2" max="2"/>
    <col width="30" customWidth="1" min="3" max="3"/>
    <col width="14" customWidth="1" min="4" max="4"/>
    <col width="26" customWidth="1" min="5" max="5"/>
    <col width="16" customWidth="1" min="6" max="6"/>
    <col width="22" customWidth="1" min="7" max="7"/>
  </cols>
  <sheetData>
    <row r="1" ht="28" customHeight="1">
      <c r="A1" s="7" t="inlineStr">
        <is>
          <t>Voluntary Frameworks: NIST AI RMF and ISO/IEC 42001</t>
        </is>
      </c>
    </row>
    <row r="2" ht="30" customHeight="1">
      <c r="A2" s="16" t="inlineStr">
        <is>
          <t>NIST AI RMF (AI 100-1) and ISO/IEC 42001 AI management system. Voluntary, but NIST AI RMF alignment is a recognised safe harbour under Texas TRAIGA and both are widely requested in enterprise procurement.</t>
        </is>
      </c>
    </row>
    <row r="4">
      <c r="A4" s="18" t="inlineStr">
        <is>
          <t>Ref</t>
        </is>
      </c>
      <c r="B4" s="19" t="inlineStr">
        <is>
          <t>Requirement</t>
        </is>
      </c>
      <c r="C4" s="19" t="inlineStr">
        <is>
          <t>Applies to</t>
        </is>
      </c>
      <c r="D4" s="18" t="inlineStr">
        <is>
          <t>Status</t>
        </is>
      </c>
      <c r="E4" s="19" t="inlineStr">
        <is>
          <t>Evidence</t>
        </is>
      </c>
      <c r="F4" s="19" t="inlineStr">
        <is>
          <t>Owner</t>
        </is>
      </c>
      <c r="G4" s="19" t="inlineStr">
        <is>
          <t>Deadline</t>
        </is>
      </c>
    </row>
    <row r="5" ht="22" customHeight="1">
      <c r="A5" s="20" t="inlineStr">
        <is>
          <t>NIST AI RMF: GOVERN function</t>
        </is>
      </c>
    </row>
    <row r="6">
      <c r="A6" s="11" t="inlineStr">
        <is>
          <t>GV-1.1</t>
        </is>
      </c>
      <c r="B6" s="21" t="inlineStr">
        <is>
          <t>AI governance policies established</t>
        </is>
      </c>
      <c r="C6" s="21" t="inlineStr">
        <is>
          <t>Whole organisation</t>
        </is>
      </c>
      <c r="D6" s="11" t="n"/>
      <c r="E6" s="21" t="n"/>
      <c r="F6" s="21" t="n"/>
      <c r="G6" s="21" t="inlineStr">
        <is>
          <t>Ongoing</t>
        </is>
      </c>
    </row>
    <row r="7">
      <c r="A7" s="11" t="inlineStr">
        <is>
          <t>GV-1.2</t>
        </is>
      </c>
      <c r="B7" s="21" t="inlineStr">
        <is>
          <t>Policies reviewed and updated</t>
        </is>
      </c>
      <c r="C7" s="21" t="inlineStr">
        <is>
          <t>Whole organisation</t>
        </is>
      </c>
      <c r="D7" s="11" t="n"/>
      <c r="E7" s="21" t="n"/>
      <c r="F7" s="21" t="n"/>
      <c r="G7" s="21" t="inlineStr">
        <is>
          <t>Ongoing</t>
        </is>
      </c>
    </row>
    <row r="8">
      <c r="A8" s="11" t="inlineStr">
        <is>
          <t>GV-2.1</t>
        </is>
      </c>
      <c r="B8" s="21" t="inlineStr">
        <is>
          <t>Roles and responsibilities defined</t>
        </is>
      </c>
      <c r="C8" s="21" t="inlineStr">
        <is>
          <t>Whole organisation</t>
        </is>
      </c>
      <c r="D8" s="11" t="n"/>
      <c r="E8" s="21" t="n"/>
      <c r="F8" s="21" t="n"/>
      <c r="G8" s="21" t="inlineStr">
        <is>
          <t>Ongoing</t>
        </is>
      </c>
    </row>
    <row r="9">
      <c r="A9" s="11" t="inlineStr">
        <is>
          <t>GV-2.2</t>
        </is>
      </c>
      <c r="B9" s="21" t="inlineStr">
        <is>
          <t>Oversight mechanisms in place</t>
        </is>
      </c>
      <c r="C9" s="21" t="inlineStr">
        <is>
          <t>Whole organisation</t>
        </is>
      </c>
      <c r="D9" s="11" t="n"/>
      <c r="E9" s="21" t="n"/>
      <c r="F9" s="21" t="n"/>
      <c r="G9" s="21" t="inlineStr">
        <is>
          <t>Ongoing</t>
        </is>
      </c>
    </row>
    <row r="10">
      <c r="A10" s="11" t="inlineStr">
        <is>
          <t>GV-3.1</t>
        </is>
      </c>
      <c r="B10" s="21" t="inlineStr">
        <is>
          <t>AI literacy and workforce training</t>
        </is>
      </c>
      <c r="C10" s="21" t="inlineStr">
        <is>
          <t>Whole organisation</t>
        </is>
      </c>
      <c r="D10" s="11" t="n"/>
      <c r="E10" s="21" t="n"/>
      <c r="F10" s="21" t="n"/>
      <c r="G10" s="21" t="inlineStr">
        <is>
          <t>Ongoing</t>
        </is>
      </c>
    </row>
    <row r="11">
      <c r="A11" s="11" t="inlineStr">
        <is>
          <t>GV-4.1</t>
        </is>
      </c>
      <c r="B11" s="21" t="inlineStr">
        <is>
          <t>Risk tolerance defined</t>
        </is>
      </c>
      <c r="C11" s="21" t="inlineStr">
        <is>
          <t>Whole organisation</t>
        </is>
      </c>
      <c r="D11" s="11" t="n"/>
      <c r="E11" s="21" t="n"/>
      <c r="F11" s="21" t="n"/>
      <c r="G11" s="21" t="inlineStr">
        <is>
          <t>Ongoing</t>
        </is>
      </c>
    </row>
    <row r="13" ht="22" customHeight="1">
      <c r="A13" s="20" t="inlineStr">
        <is>
          <t>NIST AI RMF: MAP function</t>
        </is>
      </c>
    </row>
    <row r="14">
      <c r="A14" s="11" t="inlineStr">
        <is>
          <t>MP-1.1</t>
        </is>
      </c>
      <c r="B14" s="21" t="inlineStr">
        <is>
          <t>Intended use documented</t>
        </is>
      </c>
      <c r="C14" s="21" t="inlineStr">
        <is>
          <t>Each AI system</t>
        </is>
      </c>
      <c r="D14" s="11" t="n"/>
      <c r="E14" s="21" t="n"/>
      <c r="F14" s="21" t="n"/>
      <c r="G14" s="21" t="inlineStr">
        <is>
          <t>Ongoing</t>
        </is>
      </c>
    </row>
    <row r="15">
      <c r="A15" s="11" t="inlineStr">
        <is>
          <t>MP-2.1</t>
        </is>
      </c>
      <c r="B15" s="21" t="inlineStr">
        <is>
          <t>Benefits and risks identified</t>
        </is>
      </c>
      <c r="C15" s="21" t="inlineStr">
        <is>
          <t>Each AI system</t>
        </is>
      </c>
      <c r="D15" s="11" t="n"/>
      <c r="E15" s="21" t="n"/>
      <c r="F15" s="21" t="n"/>
      <c r="G15" s="21" t="inlineStr">
        <is>
          <t>Ongoing</t>
        </is>
      </c>
    </row>
    <row r="16">
      <c r="A16" s="11" t="inlineStr">
        <is>
          <t>MP-3.1</t>
        </is>
      </c>
      <c r="B16" s="21" t="inlineStr">
        <is>
          <t>Theoretical limitations understood</t>
        </is>
      </c>
      <c r="C16" s="21" t="inlineStr">
        <is>
          <t>Each AI system</t>
        </is>
      </c>
      <c r="D16" s="11" t="n"/>
      <c r="E16" s="21" t="n"/>
      <c r="F16" s="21" t="n"/>
      <c r="G16" s="21" t="inlineStr">
        <is>
          <t>Ongoing</t>
        </is>
      </c>
    </row>
    <row r="17">
      <c r="A17" s="11" t="inlineStr">
        <is>
          <t>MP-4.1</t>
        </is>
      </c>
      <c r="B17" s="21" t="inlineStr">
        <is>
          <t>Risks mapped and prioritised</t>
        </is>
      </c>
      <c r="C17" s="21" t="inlineStr">
        <is>
          <t>Each AI system</t>
        </is>
      </c>
      <c r="D17" s="11" t="n"/>
      <c r="E17" s="21" t="n"/>
      <c r="F17" s="21" t="n"/>
      <c r="G17" s="21" t="inlineStr">
        <is>
          <t>Ongoing</t>
        </is>
      </c>
    </row>
    <row r="18">
      <c r="A18" s="11" t="inlineStr">
        <is>
          <t>MP-5.1</t>
        </is>
      </c>
      <c r="B18" s="21" t="inlineStr">
        <is>
          <t>Stakeholder impacts assessed</t>
        </is>
      </c>
      <c r="C18" s="21" t="inlineStr">
        <is>
          <t>Each AI system</t>
        </is>
      </c>
      <c r="D18" s="11" t="n"/>
      <c r="E18" s="21" t="n"/>
      <c r="F18" s="21" t="n"/>
      <c r="G18" s="21" t="inlineStr">
        <is>
          <t>Ongoing</t>
        </is>
      </c>
    </row>
    <row r="20" ht="22" customHeight="1">
      <c r="A20" s="20" t="inlineStr">
        <is>
          <t>NIST AI RMF: MEASURE function</t>
        </is>
      </c>
    </row>
    <row r="21">
      <c r="A21" s="11" t="inlineStr">
        <is>
          <t>ME-1.1</t>
        </is>
      </c>
      <c r="B21" s="21" t="inlineStr">
        <is>
          <t>Performance metrics established</t>
        </is>
      </c>
      <c r="C21" s="21" t="inlineStr">
        <is>
          <t>Each AI system</t>
        </is>
      </c>
      <c r="D21" s="11" t="n"/>
      <c r="E21" s="21" t="n"/>
      <c r="F21" s="21" t="n"/>
      <c r="G21" s="21" t="inlineStr">
        <is>
          <t>Ongoing</t>
        </is>
      </c>
    </row>
    <row r="22">
      <c r="A22" s="11" t="inlineStr">
        <is>
          <t>ME-2.1</t>
        </is>
      </c>
      <c r="B22" s="21" t="inlineStr">
        <is>
          <t>Systems evaluated for trustworthiness</t>
        </is>
      </c>
      <c r="C22" s="21" t="inlineStr">
        <is>
          <t>Each AI system</t>
        </is>
      </c>
      <c r="D22" s="11" t="n"/>
      <c r="E22" s="21" t="n"/>
      <c r="F22" s="21" t="n"/>
      <c r="G22" s="21" t="inlineStr">
        <is>
          <t>Ongoing</t>
        </is>
      </c>
    </row>
    <row r="23">
      <c r="A23" s="11" t="inlineStr">
        <is>
          <t>ME-3.1</t>
        </is>
      </c>
      <c r="B23" s="21" t="inlineStr">
        <is>
          <t>Risks tracked over time</t>
        </is>
      </c>
      <c r="C23" s="21" t="inlineStr">
        <is>
          <t>Each AI system</t>
        </is>
      </c>
      <c r="D23" s="11" t="n"/>
      <c r="E23" s="21" t="n"/>
      <c r="F23" s="21" t="n"/>
      <c r="G23" s="21" t="inlineStr">
        <is>
          <t>Ongoing</t>
        </is>
      </c>
    </row>
    <row r="24">
      <c r="A24" s="11" t="inlineStr">
        <is>
          <t>ME-4.1</t>
        </is>
      </c>
      <c r="B24" s="21" t="inlineStr">
        <is>
          <t>Feedback mechanisms in place</t>
        </is>
      </c>
      <c r="C24" s="21" t="inlineStr">
        <is>
          <t>Each AI system</t>
        </is>
      </c>
      <c r="D24" s="11" t="n"/>
      <c r="E24" s="21" t="n"/>
      <c r="F24" s="21" t="n"/>
      <c r="G24" s="21" t="inlineStr">
        <is>
          <t>Ongoing</t>
        </is>
      </c>
    </row>
    <row r="26" ht="22" customHeight="1">
      <c r="A26" s="20" t="inlineStr">
        <is>
          <t>NIST AI RMF: MANAGE function</t>
        </is>
      </c>
    </row>
    <row r="27">
      <c r="A27" s="11" t="inlineStr">
        <is>
          <t>MG-1.1</t>
        </is>
      </c>
      <c r="B27" s="21" t="inlineStr">
        <is>
          <t>Risks prioritised and treated</t>
        </is>
      </c>
      <c r="C27" s="21" t="inlineStr">
        <is>
          <t>Each AI system</t>
        </is>
      </c>
      <c r="D27" s="11" t="n"/>
      <c r="E27" s="21" t="n"/>
      <c r="F27" s="21" t="n"/>
      <c r="G27" s="21" t="inlineStr">
        <is>
          <t>Ongoing</t>
        </is>
      </c>
    </row>
    <row r="28">
      <c r="A28" s="11" t="inlineStr">
        <is>
          <t>MG-2.1</t>
        </is>
      </c>
      <c r="B28" s="21" t="inlineStr">
        <is>
          <t>Residual risks documented</t>
        </is>
      </c>
      <c r="C28" s="21" t="inlineStr">
        <is>
          <t>Each AI system</t>
        </is>
      </c>
      <c r="D28" s="11" t="n"/>
      <c r="E28" s="21" t="n"/>
      <c r="F28" s="21" t="n"/>
      <c r="G28" s="21" t="inlineStr">
        <is>
          <t>Ongoing</t>
        </is>
      </c>
    </row>
    <row r="29">
      <c r="A29" s="11" t="inlineStr">
        <is>
          <t>MG-3.1</t>
        </is>
      </c>
      <c r="B29" s="21" t="inlineStr">
        <is>
          <t>Incident response established</t>
        </is>
      </c>
      <c r="C29" s="21" t="inlineStr">
        <is>
          <t>Whole organisation</t>
        </is>
      </c>
      <c r="D29" s="11" t="n"/>
      <c r="E29" s="21" t="n"/>
      <c r="F29" s="21" t="n"/>
      <c r="G29" s="21" t="inlineStr">
        <is>
          <t>Ongoing</t>
        </is>
      </c>
    </row>
    <row r="30">
      <c r="A30" s="11" t="inlineStr">
        <is>
          <t>MG-4.1</t>
        </is>
      </c>
      <c r="B30" s="21" t="inlineStr">
        <is>
          <t>System retirement plan exists</t>
        </is>
      </c>
      <c r="C30" s="21" t="inlineStr">
        <is>
          <t>Each AI system</t>
        </is>
      </c>
      <c r="D30" s="11" t="n"/>
      <c r="E30" s="21" t="n"/>
      <c r="F30" s="21" t="n"/>
      <c r="G30" s="21" t="inlineStr">
        <is>
          <t>Ongoing</t>
        </is>
      </c>
    </row>
    <row r="32" ht="22" customHeight="1">
      <c r="A32" s="20" t="inlineStr">
        <is>
          <t>ISO/IEC 42001: management system requirements</t>
        </is>
      </c>
    </row>
    <row r="33">
      <c r="A33" s="11" t="inlineStr">
        <is>
          <t>Cl. 4</t>
        </is>
      </c>
      <c r="B33" s="21" t="inlineStr">
        <is>
          <t>Context of the organisation</t>
        </is>
      </c>
      <c r="C33" s="21" t="inlineStr">
        <is>
          <t>AI management system scope</t>
        </is>
      </c>
      <c r="D33" s="11" t="n"/>
      <c r="E33" s="21" t="n"/>
      <c r="F33" s="21" t="n"/>
      <c r="G33" s="21" t="inlineStr">
        <is>
          <t>Certification cycle</t>
        </is>
      </c>
    </row>
    <row r="34">
      <c r="A34" s="11" t="inlineStr">
        <is>
          <t>Cl. 5</t>
        </is>
      </c>
      <c r="B34" s="21" t="inlineStr">
        <is>
          <t>Leadership and commitment</t>
        </is>
      </c>
      <c r="C34" s="21" t="inlineStr">
        <is>
          <t>AI management system scope</t>
        </is>
      </c>
      <c r="D34" s="11" t="n"/>
      <c r="E34" s="21" t="n"/>
      <c r="F34" s="21" t="n"/>
      <c r="G34" s="21" t="inlineStr">
        <is>
          <t>Certification cycle</t>
        </is>
      </c>
    </row>
    <row r="35">
      <c r="A35" s="11" t="inlineStr">
        <is>
          <t>Cl. 6</t>
        </is>
      </c>
      <c r="B35" s="21" t="inlineStr">
        <is>
          <t>Planning (risks and opportunities)</t>
        </is>
      </c>
      <c r="C35" s="21" t="inlineStr">
        <is>
          <t>AI management system scope</t>
        </is>
      </c>
      <c r="D35" s="11" t="n"/>
      <c r="E35" s="21" t="n"/>
      <c r="F35" s="21" t="n"/>
      <c r="G35" s="21" t="inlineStr">
        <is>
          <t>Certification cycle</t>
        </is>
      </c>
    </row>
    <row r="36">
      <c r="A36" s="11" t="inlineStr">
        <is>
          <t>Cl. 7</t>
        </is>
      </c>
      <c r="B36" s="21" t="inlineStr">
        <is>
          <t>Support (resources, competence, awareness)</t>
        </is>
      </c>
      <c r="C36" s="21" t="inlineStr">
        <is>
          <t>AI management system scope</t>
        </is>
      </c>
      <c r="D36" s="11" t="n"/>
      <c r="E36" s="21" t="n"/>
      <c r="F36" s="21" t="n"/>
      <c r="G36" s="21" t="inlineStr">
        <is>
          <t>Certification cycle</t>
        </is>
      </c>
    </row>
    <row r="37">
      <c r="A37" s="11" t="inlineStr">
        <is>
          <t>Cl. 8</t>
        </is>
      </c>
      <c r="B37" s="21" t="inlineStr">
        <is>
          <t>Operation (AI system lifecycle)</t>
        </is>
      </c>
      <c r="C37" s="21" t="inlineStr">
        <is>
          <t>AI management system scope</t>
        </is>
      </c>
      <c r="D37" s="11" t="n"/>
      <c r="E37" s="21" t="n"/>
      <c r="F37" s="21" t="n"/>
      <c r="G37" s="21" t="inlineStr">
        <is>
          <t>Certification cycle</t>
        </is>
      </c>
    </row>
    <row r="38">
      <c r="A38" s="11" t="inlineStr">
        <is>
          <t>Cl. 9</t>
        </is>
      </c>
      <c r="B38" s="21" t="inlineStr">
        <is>
          <t>Performance evaluation</t>
        </is>
      </c>
      <c r="C38" s="21" t="inlineStr">
        <is>
          <t>AI management system scope</t>
        </is>
      </c>
      <c r="D38" s="11" t="n"/>
      <c r="E38" s="21" t="n"/>
      <c r="F38" s="21" t="n"/>
      <c r="G38" s="21" t="inlineStr">
        <is>
          <t>Certification cycle</t>
        </is>
      </c>
    </row>
    <row r="39">
      <c r="A39" s="11" t="inlineStr">
        <is>
          <t>Cl. 10</t>
        </is>
      </c>
      <c r="B39" s="21" t="inlineStr">
        <is>
          <t>Improvement</t>
        </is>
      </c>
      <c r="C39" s="21" t="inlineStr">
        <is>
          <t>AI management system scope</t>
        </is>
      </c>
      <c r="D39" s="11" t="n"/>
      <c r="E39" s="21" t="n"/>
      <c r="F39" s="21" t="n"/>
      <c r="G39" s="21" t="inlineStr">
        <is>
          <t>Certification cycle</t>
        </is>
      </c>
    </row>
    <row r="41" ht="22" customHeight="1">
      <c r="A41" s="20" t="inlineStr">
        <is>
          <t>ISO/IEC 42001: Annex A controls (mark Not applicable where excluded in your SoA)</t>
        </is>
      </c>
    </row>
    <row r="42">
      <c r="A42" s="11" t="inlineStr">
        <is>
          <t>A.2</t>
        </is>
      </c>
      <c r="B42" s="21" t="inlineStr">
        <is>
          <t>AI policies</t>
        </is>
      </c>
      <c r="C42" s="21" t="inlineStr">
        <is>
          <t>Per Statement of Applicability</t>
        </is>
      </c>
      <c r="D42" s="11" t="n"/>
      <c r="E42" s="21" t="n"/>
      <c r="F42" s="21" t="n"/>
      <c r="G42" s="21" t="inlineStr">
        <is>
          <t>Certification cycle</t>
        </is>
      </c>
    </row>
    <row r="43">
      <c r="A43" s="11" t="inlineStr">
        <is>
          <t>A.3</t>
        </is>
      </c>
      <c r="B43" s="21" t="inlineStr">
        <is>
          <t>Internal organisation</t>
        </is>
      </c>
      <c r="C43" s="21" t="inlineStr">
        <is>
          <t>Per Statement of Applicability</t>
        </is>
      </c>
      <c r="D43" s="11" t="n"/>
      <c r="E43" s="21" t="n"/>
      <c r="F43" s="21" t="n"/>
      <c r="G43" s="21" t="inlineStr">
        <is>
          <t>Certification cycle</t>
        </is>
      </c>
    </row>
    <row r="44">
      <c r="A44" s="11" t="inlineStr">
        <is>
          <t>A.4</t>
        </is>
      </c>
      <c r="B44" s="21" t="inlineStr">
        <is>
          <t>Resources for AI systems</t>
        </is>
      </c>
      <c r="C44" s="21" t="inlineStr">
        <is>
          <t>Per Statement of Applicability</t>
        </is>
      </c>
      <c r="D44" s="11" t="n"/>
      <c r="E44" s="21" t="n"/>
      <c r="F44" s="21" t="n"/>
      <c r="G44" s="21" t="inlineStr">
        <is>
          <t>Certification cycle</t>
        </is>
      </c>
    </row>
    <row r="45">
      <c r="A45" s="11" t="inlineStr">
        <is>
          <t>A.5</t>
        </is>
      </c>
      <c r="B45" s="21" t="inlineStr">
        <is>
          <t>Assessing impacts of AI systems</t>
        </is>
      </c>
      <c r="C45" s="21" t="inlineStr">
        <is>
          <t>Per Statement of Applicability</t>
        </is>
      </c>
      <c r="D45" s="11" t="n"/>
      <c r="E45" s="21" t="n"/>
      <c r="F45" s="21" t="n"/>
      <c r="G45" s="21" t="inlineStr">
        <is>
          <t>Certification cycle</t>
        </is>
      </c>
    </row>
    <row r="46">
      <c r="A46" s="11" t="inlineStr">
        <is>
          <t>A.6</t>
        </is>
      </c>
      <c r="B46" s="21" t="inlineStr">
        <is>
          <t>AI system lifecycle</t>
        </is>
      </c>
      <c r="C46" s="21" t="inlineStr">
        <is>
          <t>Per Statement of Applicability</t>
        </is>
      </c>
      <c r="D46" s="11" t="n"/>
      <c r="E46" s="21" t="n"/>
      <c r="F46" s="21" t="n"/>
      <c r="G46" s="21" t="inlineStr">
        <is>
          <t>Certification cycle</t>
        </is>
      </c>
    </row>
    <row r="47">
      <c r="A47" s="11" t="inlineStr">
        <is>
          <t>A.7</t>
        </is>
      </c>
      <c r="B47" s="21" t="inlineStr">
        <is>
          <t>Data for AI systems</t>
        </is>
      </c>
      <c r="C47" s="21" t="inlineStr">
        <is>
          <t>Per Statement of Applicability</t>
        </is>
      </c>
      <c r="D47" s="11" t="n"/>
      <c r="E47" s="21" t="n"/>
      <c r="F47" s="21" t="n"/>
      <c r="G47" s="21" t="inlineStr">
        <is>
          <t>Certification cycle</t>
        </is>
      </c>
    </row>
    <row r="48">
      <c r="A48" s="11" t="inlineStr">
        <is>
          <t>A.8</t>
        </is>
      </c>
      <c r="B48" s="21" t="inlineStr">
        <is>
          <t>Information for interested parties</t>
        </is>
      </c>
      <c r="C48" s="21" t="inlineStr">
        <is>
          <t>Per Statement of Applicability</t>
        </is>
      </c>
      <c r="D48" s="11" t="n"/>
      <c r="E48" s="21" t="n"/>
      <c r="F48" s="21" t="n"/>
      <c r="G48" s="21" t="inlineStr">
        <is>
          <t>Certification cycle</t>
        </is>
      </c>
    </row>
    <row r="49">
      <c r="A49" s="11" t="inlineStr">
        <is>
          <t>A.9</t>
        </is>
      </c>
      <c r="B49" s="21" t="inlineStr">
        <is>
          <t>Use of AI systems</t>
        </is>
      </c>
      <c r="C49" s="21" t="inlineStr">
        <is>
          <t>Per Statement of Applicability</t>
        </is>
      </c>
      <c r="D49" s="11" t="n"/>
      <c r="E49" s="21" t="n"/>
      <c r="F49" s="21" t="n"/>
      <c r="G49" s="21" t="inlineStr">
        <is>
          <t>Certification cycle</t>
        </is>
      </c>
    </row>
    <row r="50">
      <c r="A50" s="11" t="inlineStr">
        <is>
          <t>A.10</t>
        </is>
      </c>
      <c r="B50" s="21" t="inlineStr">
        <is>
          <t>Third-party relationships</t>
        </is>
      </c>
      <c r="C50" s="21" t="inlineStr">
        <is>
          <t>Per Statement of Applicability</t>
        </is>
      </c>
      <c r="D50" s="11" t="n"/>
      <c r="E50" s="21" t="n"/>
      <c r="F50" s="21" t="n"/>
      <c r="G50" s="21" t="inlineStr">
        <is>
          <t>Certification cycle</t>
        </is>
      </c>
    </row>
  </sheetData>
  <mergeCells count="8">
    <mergeCell ref="A32:G32"/>
    <mergeCell ref="A13:G13"/>
    <mergeCell ref="A1:G1"/>
    <mergeCell ref="A20:G20"/>
    <mergeCell ref="A26:G26"/>
    <mergeCell ref="A2:G2"/>
    <mergeCell ref="A41:G41"/>
    <mergeCell ref="A5:G5"/>
  </mergeCells>
  <conditionalFormatting sqref="D5:D51">
    <cfRule type="cellIs" priority="1" operator="equal" dxfId="0">
      <formula>"Compliant"</formula>
    </cfRule>
    <cfRule type="cellIs" priority="2" operator="equal" dxfId="1">
      <formula>"In progress"</formula>
    </cfRule>
    <cfRule type="cellIs" priority="3" operator="equal" dxfId="2">
      <formula>"Not started"</formula>
    </cfRule>
    <cfRule type="cellIs" priority="4" operator="equal" dxfId="3">
      <formula>"Not applicable"</formula>
    </cfRule>
  </conditionalFormatting>
  <dataValidations count="1">
    <dataValidation sqref="D6 D7 D8 D9 D10 D11 D14 D15 D16 D17 D18 D21 D22 D23 D24 D27 D28 D29 D30 D33 D34 D35 D36 D37 D38 D39 D42 D43 D44 D45 D46 D47 D48 D49 D50" showDropDown="0" showInputMessage="0" showErrorMessage="1" allowBlank="1" errorTitle="Invalid status" error="Choose Not started, In progress, Compliant or Not applicable." type="list">
      <formula1>"Not started,In progress,Compliant,Not applicable"</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33"/>
  <sheetViews>
    <sheetView showGridLines="0" workbookViewId="0">
      <selection activeCell="A1" sqref="A1"/>
    </sheetView>
  </sheetViews>
  <sheetFormatPr baseColWidth="8" defaultRowHeight="15"/>
  <cols>
    <col width="26" customWidth="1" min="1" max="1"/>
    <col width="46" customWidth="1" min="2" max="2"/>
    <col width="16" customWidth="1" min="3" max="3"/>
    <col width="10" customWidth="1" min="4" max="4"/>
    <col width="12" customWidth="1" min="5" max="5"/>
    <col width="52" customWidth="1" min="6" max="6"/>
  </cols>
  <sheetData>
    <row r="1" ht="28" customHeight="1">
      <c r="A1" s="7" t="inlineStr">
        <is>
          <t>Regulatory Deadlines and Watch</t>
        </is>
      </c>
    </row>
    <row r="3">
      <c r="A3" s="23" t="inlineStr">
        <is>
          <t>In force (verify ongoing compliance)</t>
        </is>
      </c>
    </row>
    <row r="4">
      <c r="A4" s="24" t="inlineStr">
        <is>
          <t>Regulation</t>
        </is>
      </c>
      <c r="B4" s="24" t="inlineStr">
        <is>
          <t>Milestone</t>
        </is>
      </c>
      <c r="C4" s="24" t="inlineStr">
        <is>
          <t>Effective date</t>
        </is>
      </c>
      <c r="D4" s="24" t="inlineStr">
        <is>
          <t>Impact</t>
        </is>
      </c>
      <c r="E4" s="24" t="inlineStr">
        <is>
          <t>Status</t>
        </is>
      </c>
      <c r="F4" s="24" t="inlineStr">
        <is>
          <t>Action required</t>
        </is>
      </c>
    </row>
    <row r="5">
      <c r="A5" s="21" t="inlineStr">
        <is>
          <t>EU AI Act</t>
        </is>
      </c>
      <c r="B5" s="21" t="inlineStr">
        <is>
          <t>Prohibited AI practices (Art. 5)</t>
        </is>
      </c>
      <c r="C5" s="21" t="inlineStr">
        <is>
          <t>2 Feb 2025</t>
        </is>
      </c>
      <c r="D5" s="21" t="inlineStr">
        <is>
          <t>High</t>
        </is>
      </c>
      <c r="E5" s="21" t="inlineStr">
        <is>
          <t>In force</t>
        </is>
      </c>
      <c r="F5" s="21" t="inlineStr">
        <is>
          <t>Confirm no prohibited use cases; note new omnibus prohibitions</t>
        </is>
      </c>
    </row>
    <row r="6">
      <c r="A6" s="21" t="inlineStr">
        <is>
          <t>EU AI Act</t>
        </is>
      </c>
      <c r="B6" s="21" t="inlineStr">
        <is>
          <t>GPAI obligations (Art. 53-55)</t>
        </is>
      </c>
      <c r="C6" s="21" t="inlineStr">
        <is>
          <t>2 Aug 2025</t>
        </is>
      </c>
      <c r="D6" s="21" t="inlineStr">
        <is>
          <t>High</t>
        </is>
      </c>
      <c r="E6" s="21" t="inlineStr">
        <is>
          <t>In force</t>
        </is>
      </c>
      <c r="F6" s="21" t="inlineStr">
        <is>
          <t>Verify provider documentation and copyright policy</t>
        </is>
      </c>
    </row>
    <row r="7">
      <c r="A7" s="21" t="inlineStr">
        <is>
          <t>Texas TRAIGA</t>
        </is>
      </c>
      <c r="B7" s="21" t="inlineStr">
        <is>
          <t>Full act</t>
        </is>
      </c>
      <c r="C7" s="21" t="inlineStr">
        <is>
          <t>1 Jan 2026</t>
        </is>
      </c>
      <c r="D7" s="21" t="inlineStr">
        <is>
          <t>High</t>
        </is>
      </c>
      <c r="E7" s="21" t="inlineStr">
        <is>
          <t>In force</t>
        </is>
      </c>
      <c r="F7" s="21" t="inlineStr">
        <is>
          <t>Review prohibited uses; document NIST AI RMF alignment</t>
        </is>
      </c>
    </row>
    <row r="8">
      <c r="A8" s="21" t="inlineStr">
        <is>
          <t>Illinois HB 3773</t>
        </is>
      </c>
      <c r="B8" s="21" t="inlineStr">
        <is>
          <t>AI in employment under IHRA</t>
        </is>
      </c>
      <c r="C8" s="21" t="inlineStr">
        <is>
          <t>1 Jan 2026</t>
        </is>
      </c>
      <c r="D8" s="21" t="inlineStr">
        <is>
          <t>High</t>
        </is>
      </c>
      <c r="E8" s="21" t="inlineStr">
        <is>
          <t>In force</t>
        </is>
      </c>
      <c r="F8" s="21" t="inlineStr">
        <is>
          <t>Audit AI in HR decisions; implement notices</t>
        </is>
      </c>
    </row>
    <row r="9">
      <c r="A9" s="21" t="inlineStr">
        <is>
          <t>California SB 53</t>
        </is>
      </c>
      <c r="B9" s="21" t="inlineStr">
        <is>
          <t>Frontier AI transparency</t>
        </is>
      </c>
      <c r="C9" s="21" t="inlineStr">
        <is>
          <t>1 Jan 2026</t>
        </is>
      </c>
      <c r="D9" s="21" t="inlineStr">
        <is>
          <t>Medium</t>
        </is>
      </c>
      <c r="E9" s="21" t="inlineStr">
        <is>
          <t>In force</t>
        </is>
      </c>
      <c r="F9" s="21" t="inlineStr">
        <is>
          <t>Applies to frontier model developers only</t>
        </is>
      </c>
    </row>
    <row r="10">
      <c r="A10" s="21" t="inlineStr">
        <is>
          <t>Utah AI Policy Act</t>
        </is>
      </c>
      <c r="B10" s="21" t="inlineStr">
        <is>
          <t>GenAI disclosure duties</t>
        </is>
      </c>
      <c r="C10" s="21" t="inlineStr">
        <is>
          <t>1 May 2024</t>
        </is>
      </c>
      <c r="D10" s="21" t="inlineStr">
        <is>
          <t>Medium</t>
        </is>
      </c>
      <c r="E10" s="21" t="inlineStr">
        <is>
          <t>In force</t>
        </is>
      </c>
      <c r="F10" s="21" t="inlineStr">
        <is>
          <t>Verify disclosure and safe-harbour configuration</t>
        </is>
      </c>
    </row>
    <row r="11">
      <c r="A11" s="21" t="inlineStr">
        <is>
          <t>NYC Local Law 144</t>
        </is>
      </c>
      <c r="B11" s="21" t="inlineStr">
        <is>
          <t>AEDT bias audits and notices</t>
        </is>
      </c>
      <c r="C11" s="21" t="inlineStr">
        <is>
          <t>Jul 2023</t>
        </is>
      </c>
      <c r="D11" s="21" t="inlineStr">
        <is>
          <t>High</t>
        </is>
      </c>
      <c r="E11" s="21" t="inlineStr">
        <is>
          <t>In force</t>
        </is>
      </c>
      <c r="F11" s="21" t="inlineStr">
        <is>
          <t>Refresh annual bias audit; expect stricter enforcement</t>
        </is>
      </c>
    </row>
    <row r="13">
      <c r="A13" s="23" t="inlineStr">
        <is>
          <t>Upcoming (prepare now)</t>
        </is>
      </c>
    </row>
    <row r="14">
      <c r="A14" s="24" t="inlineStr">
        <is>
          <t>Regulation</t>
        </is>
      </c>
      <c r="B14" s="24" t="inlineStr">
        <is>
          <t>Milestone</t>
        </is>
      </c>
      <c r="C14" s="24" t="inlineStr">
        <is>
          <t>Deadline</t>
        </is>
      </c>
      <c r="D14" s="24" t="inlineStr">
        <is>
          <t>Impact</t>
        </is>
      </c>
      <c r="E14" s="24" t="inlineStr">
        <is>
          <t>Status</t>
        </is>
      </c>
      <c r="F14" s="24" t="inlineStr">
        <is>
          <t>Action required</t>
        </is>
      </c>
    </row>
    <row r="15">
      <c r="A15" s="21" t="inlineStr">
        <is>
          <t>EU AI Act</t>
        </is>
      </c>
      <c r="B15" s="21" t="inlineStr">
        <is>
          <t>Transparency obligations (Art. 50), not deferred</t>
        </is>
      </c>
      <c r="C15" s="21" t="inlineStr">
        <is>
          <t>2 Aug 2026</t>
        </is>
      </c>
      <c r="D15" s="21" t="inlineStr">
        <is>
          <t>High</t>
        </is>
      </c>
      <c r="E15" s="21" t="inlineStr"/>
      <c r="F15" s="21" t="inlineStr">
        <is>
          <t>Chatbot disclosure, deepfake and synthetic content labelling</t>
        </is>
      </c>
    </row>
    <row r="16">
      <c r="A16" s="21" t="inlineStr">
        <is>
          <t>California SB 942</t>
        </is>
      </c>
      <c r="B16" s="21" t="inlineStr">
        <is>
          <t>AI detection tool and provenance disclosures</t>
        </is>
      </c>
      <c r="C16" s="21" t="inlineStr">
        <is>
          <t>2 Aug 2026</t>
        </is>
      </c>
      <c r="D16" s="21" t="inlineStr">
        <is>
          <t>Medium</t>
        </is>
      </c>
      <c r="E16" s="21" t="inlineStr"/>
      <c r="F16" s="21" t="inlineStr">
        <is>
          <t>Covered GenAI providers; delayed by AB 853</t>
        </is>
      </c>
    </row>
    <row r="17">
      <c r="A17" s="21" t="inlineStr">
        <is>
          <t>Colorado SB 26-189</t>
        </is>
      </c>
      <c r="B17" s="21" t="inlineStr">
        <is>
          <t>ADMT notice, disclosure, and review rights</t>
        </is>
      </c>
      <c r="C17" s="21" t="inlineStr">
        <is>
          <t>1 Jan 2027</t>
        </is>
      </c>
      <c r="D17" s="21" t="inlineStr">
        <is>
          <t>High</t>
        </is>
      </c>
      <c r="E17" s="21" t="inlineStr"/>
      <c r="F17" s="21" t="inlineStr">
        <is>
          <t>Map ADMT in consequential decisions; build notice workflows</t>
        </is>
      </c>
    </row>
    <row r="18">
      <c r="A18" s="21" t="inlineStr">
        <is>
          <t>EU AI Act</t>
        </is>
      </c>
      <c r="B18" s="21" t="inlineStr">
        <is>
          <t>High-risk obligations, stand-alone Annex III systems</t>
        </is>
      </c>
      <c r="C18" s="21" t="inlineStr">
        <is>
          <t>2 Dec 2027</t>
        </is>
      </c>
      <c r="D18" s="21" t="inlineStr">
        <is>
          <t>High</t>
        </is>
      </c>
      <c r="E18" s="21" t="inlineStr"/>
      <c r="F18" s="21" t="inlineStr">
        <is>
          <t>Conformity assessment, CE marking, post-market monitoring</t>
        </is>
      </c>
    </row>
    <row r="19">
      <c r="A19" s="21" t="inlineStr">
        <is>
          <t>EU AI Act</t>
        </is>
      </c>
      <c r="B19" s="21" t="inlineStr">
        <is>
          <t>High-risk obligations, AI embedded in Annex I products</t>
        </is>
      </c>
      <c r="C19" s="21" t="inlineStr">
        <is>
          <t>2 Aug 2028</t>
        </is>
      </c>
      <c r="D19" s="21" t="inlineStr">
        <is>
          <t>High</t>
        </is>
      </c>
      <c r="E19" s="21" t="inlineStr"/>
      <c r="F19" s="21" t="inlineStr">
        <is>
          <t>Coordinate with sectoral product compliance</t>
        </is>
      </c>
    </row>
    <row r="21">
      <c r="A21" s="23" t="inlineStr">
        <is>
          <t>Regulatory watch</t>
        </is>
      </c>
    </row>
    <row r="22">
      <c r="A22" s="24" t="inlineStr">
        <is>
          <t>Regulation / standard</t>
        </is>
      </c>
      <c r="B22" s="24" t="inlineStr">
        <is>
          <t>Jurisdiction</t>
        </is>
      </c>
      <c r="C22" s="24" t="inlineStr">
        <is>
          <t>Status</t>
        </is>
      </c>
      <c r="D22" s="24" t="inlineStr"/>
      <c r="E22" s="24" t="inlineStr">
        <is>
          <t>Effective date</t>
        </is>
      </c>
      <c r="F22" s="24" t="inlineStr">
        <is>
          <t>Impact assessment / owner</t>
        </is>
      </c>
    </row>
    <row r="23">
      <c r="A23" s="21" t="inlineStr">
        <is>
          <t>EU AI Act (as amended by digital omnibus, June 2026)</t>
        </is>
      </c>
      <c r="B23" s="21" t="inlineStr">
        <is>
          <t>EU</t>
        </is>
      </c>
      <c r="C23" s="21" t="inlineStr">
        <is>
          <t>Enacted</t>
        </is>
      </c>
      <c r="D23" s="21" t="inlineStr"/>
      <c r="E23" s="21" t="inlineStr">
        <is>
          <t>Phased, 2025 to 2028</t>
        </is>
      </c>
      <c r="F23" s="21" t="inlineStr">
        <is>
          <t>[Complete / Pending] [OWNER]</t>
        </is>
      </c>
    </row>
    <row r="24">
      <c r="A24" s="21" t="inlineStr">
        <is>
          <t>NIST AI RMF</t>
        </is>
      </c>
      <c r="B24" s="21" t="inlineStr">
        <is>
          <t>US</t>
        </is>
      </c>
      <c r="C24" s="21" t="inlineStr">
        <is>
          <t>Published</t>
        </is>
      </c>
      <c r="D24" s="21" t="inlineStr"/>
      <c r="E24" s="21" t="inlineStr">
        <is>
          <t>Jan 2023</t>
        </is>
      </c>
      <c r="F24" s="21" t="inlineStr">
        <is>
          <t>[Complete / Pending] [OWNER]</t>
        </is>
      </c>
    </row>
    <row r="25">
      <c r="A25" s="21" t="inlineStr">
        <is>
          <t>ISO 42001</t>
        </is>
      </c>
      <c r="B25" s="21" t="inlineStr">
        <is>
          <t>International</t>
        </is>
      </c>
      <c r="C25" s="21" t="inlineStr">
        <is>
          <t>Published</t>
        </is>
      </c>
      <c r="D25" s="21" t="inlineStr"/>
      <c r="E25" s="21" t="inlineStr">
        <is>
          <t>Dec 2023</t>
        </is>
      </c>
      <c r="F25" s="21" t="inlineStr">
        <is>
          <t>[Complete / Pending] [OWNER]</t>
        </is>
      </c>
    </row>
    <row r="26">
      <c r="A26" s="21" t="inlineStr">
        <is>
          <t>Texas TRAIGA (HB 149)</t>
        </is>
      </c>
      <c r="B26" s="21" t="inlineStr">
        <is>
          <t>US, Texas</t>
        </is>
      </c>
      <c r="C26" s="21" t="inlineStr">
        <is>
          <t>In force</t>
        </is>
      </c>
      <c r="D26" s="21" t="inlineStr"/>
      <c r="E26" s="21" t="inlineStr">
        <is>
          <t>1 Jan 2026</t>
        </is>
      </c>
      <c r="F26" s="21" t="inlineStr">
        <is>
          <t>[Complete / Pending] [OWNER]</t>
        </is>
      </c>
    </row>
    <row r="27">
      <c r="A27" s="21" t="inlineStr">
        <is>
          <t>Colorado SB 26-189</t>
        </is>
      </c>
      <c r="B27" s="21" t="inlineStr">
        <is>
          <t>US, Colorado</t>
        </is>
      </c>
      <c r="C27" s="21" t="inlineStr">
        <is>
          <t>Enacted</t>
        </is>
      </c>
      <c r="D27" s="21" t="inlineStr"/>
      <c r="E27" s="21" t="inlineStr">
        <is>
          <t>1 Jan 2027</t>
        </is>
      </c>
      <c r="F27" s="21" t="inlineStr">
        <is>
          <t>[Complete / Pending] [OWNER]</t>
        </is>
      </c>
    </row>
    <row r="28">
      <c r="A28" s="21" t="inlineStr">
        <is>
          <t>Illinois HB 3773</t>
        </is>
      </c>
      <c r="B28" s="21" t="inlineStr">
        <is>
          <t>US, Illinois</t>
        </is>
      </c>
      <c r="C28" s="21" t="inlineStr">
        <is>
          <t>In force</t>
        </is>
      </c>
      <c r="D28" s="21" t="inlineStr"/>
      <c r="E28" s="21" t="inlineStr">
        <is>
          <t>1 Jan 2026</t>
        </is>
      </c>
      <c r="F28" s="21" t="inlineStr">
        <is>
          <t>[Complete / Pending] [OWNER]</t>
        </is>
      </c>
    </row>
    <row r="29">
      <c r="A29" s="21" t="inlineStr">
        <is>
          <t>California SB 53 / SB 942</t>
        </is>
      </c>
      <c r="B29" s="21" t="inlineStr">
        <is>
          <t>US, California</t>
        </is>
      </c>
      <c r="C29" s="21" t="inlineStr">
        <is>
          <t>In force / from 2 Aug 2026</t>
        </is>
      </c>
      <c r="D29" s="21" t="inlineStr"/>
      <c r="E29" s="21" t="inlineStr">
        <is>
          <t>1 Jan 2026 / 2 Aug 2026</t>
        </is>
      </c>
      <c r="F29" s="21" t="inlineStr">
        <is>
          <t>[Complete / Pending] [OWNER]</t>
        </is>
      </c>
    </row>
    <row r="30">
      <c r="A30" s="21" t="inlineStr">
        <is>
          <t>US federal AI policy (EO 14365, National AI Policy Framework)</t>
        </is>
      </c>
      <c r="B30" s="21" t="inlineStr">
        <is>
          <t>US, federal</t>
        </is>
      </c>
      <c r="C30" s="21" t="inlineStr">
        <is>
          <t>Preemption push, no statute</t>
        </is>
      </c>
      <c r="D30" s="21" t="inlineStr"/>
      <c r="E30" s="21" t="inlineStr">
        <is>
          <t>Monitor</t>
        </is>
      </c>
      <c r="F30" s="21" t="inlineStr">
        <is>
          <t>[Complete / Pending] [OWNER]</t>
        </is>
      </c>
    </row>
    <row r="31">
      <c r="A31" s="21" t="inlineStr">
        <is>
          <t>UK approach (sector regulators, no omnibus act)</t>
        </is>
      </c>
      <c r="B31" s="21" t="inlineStr">
        <is>
          <t>UK</t>
        </is>
      </c>
      <c r="C31" s="21" t="inlineStr">
        <is>
          <t>Principles-based</t>
        </is>
      </c>
      <c r="D31" s="21" t="inlineStr"/>
      <c r="E31" s="21" t="inlineStr">
        <is>
          <t>Monitor</t>
        </is>
      </c>
      <c r="F31" s="21" t="inlineStr">
        <is>
          <t>[Complete / Pending] [OWNER]</t>
        </is>
      </c>
    </row>
    <row r="32">
      <c r="A32" s="21" t="inlineStr">
        <is>
          <t>[State/Province AI Law]</t>
        </is>
      </c>
      <c r="B32" s="21" t="inlineStr">
        <is>
          <t>[JURISDICTION]</t>
        </is>
      </c>
      <c r="C32" s="21" t="inlineStr">
        <is>
          <t>[STATUS]</t>
        </is>
      </c>
      <c r="D32" s="21" t="inlineStr"/>
      <c r="E32" s="21" t="inlineStr">
        <is>
          <t>[DATE]</t>
        </is>
      </c>
      <c r="F32" s="21" t="inlineStr"/>
    </row>
    <row r="33">
      <c r="A33" s="21" t="inlineStr">
        <is>
          <t>[Industry Standard]</t>
        </is>
      </c>
      <c r="B33" s="21" t="inlineStr">
        <is>
          <t>[SCOPE]</t>
        </is>
      </c>
      <c r="C33" s="21" t="inlineStr">
        <is>
          <t>[STATUS]</t>
        </is>
      </c>
      <c r="D33" s="21" t="inlineStr"/>
      <c r="E33" s="21" t="inlineStr">
        <is>
          <t>[DATE]</t>
        </is>
      </c>
      <c r="F33" s="21" t="inlineStr"/>
    </row>
  </sheetData>
  <mergeCells count="4">
    <mergeCell ref="A3:F3"/>
    <mergeCell ref="A21:F21"/>
    <mergeCell ref="A13:F13"/>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2026-07-14T11:29:19Z</dcterms:created>
  <dcterms:modified xmlns:dcterms="http://purl.org/dc/terms/" xmlns:xsi="http://www.w3.org/2001/XMLSchema-instance" xsi:type="dcterms:W3CDTF">2026-07-14T11:29:19Z</dcterms:modified>
</cp:coreProperties>
</file>